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31" windowWidth="7965" windowHeight="9075" tabRatio="795" activeTab="2"/>
  </bookViews>
  <sheets>
    <sheet name="BS" sheetId="1" r:id="rId1"/>
    <sheet name="IS" sheetId="2" r:id="rId2"/>
    <sheet name="CF" sheetId="3" r:id="rId3"/>
    <sheet name="chi phi sx va Z" sheetId="4" state="hidden" r:id="rId4"/>
    <sheet name="ss chi phi,sl" sheetId="5" state="hidden" r:id="rId5"/>
    <sheet name="Can doi SL" sheetId="6" state="hidden" r:id="rId6"/>
    <sheet name="Sheet1" sheetId="7" state="hidden" r:id="rId7"/>
    <sheet name="XXXXXXXX" sheetId="8" state="veryHidden" r:id="rId8"/>
  </sheets>
  <externalReferences>
    <externalReference r:id="rId11"/>
  </externalReferences>
  <definedNames>
    <definedName name="\0" localSheetId="7">'[1]PNT-QUOT-#3'!#REF!</definedName>
    <definedName name="\d" localSheetId="7">'[1]??-BLDG'!#REF!</definedName>
    <definedName name="\e" localSheetId="7">'[1]??-BLDG'!#REF!</definedName>
    <definedName name="\f" localSheetId="7">'[1]??-BLDG'!#REF!</definedName>
    <definedName name="\g" localSheetId="7">'[1]??-BLDG'!#REF!</definedName>
    <definedName name="\h" localSheetId="7">'[1]??-BLDG'!#REF!</definedName>
    <definedName name="\i" localSheetId="7">'[1]??-BLDG'!#REF!</definedName>
    <definedName name="\j" localSheetId="7">'[1]??-BLDG'!#REF!</definedName>
    <definedName name="\k" localSheetId="7">'[1]??-BLDG'!#REF!</definedName>
    <definedName name="\l" localSheetId="7">'[1]??-BLDG'!#REF!</definedName>
    <definedName name="\m" localSheetId="7">'[1]??-BLDG'!#REF!</definedName>
    <definedName name="\n" localSheetId="7">'[1]??-BLDG'!#REF!</definedName>
    <definedName name="\o" localSheetId="7">'[1]??-BLDG'!#REF!</definedName>
    <definedName name="\z" localSheetId="7">'[1]COAT&amp;WRAP-QIOT-#3'!#REF!</definedName>
    <definedName name="_1" localSheetId="7">#REF!</definedName>
    <definedName name="_2" localSheetId="7">#REF!</definedName>
    <definedName name="_Key1" hidden="1">'[1]#REF'!#REF!</definedName>
    <definedName name="_Key2" hidden="1">'[1]#REF'!#REF!</definedName>
    <definedName name="_Order1" hidden="1">255</definedName>
    <definedName name="_Order2" hidden="1">255</definedName>
    <definedName name="_Sort" localSheetId="7" hidden="1">#REF!</definedName>
    <definedName name="_Sort" hidden="1">'[1]#REF'!#REF!</definedName>
    <definedName name="A" localSheetId="7">#REF!</definedName>
    <definedName name="a1" localSheetId="0" hidden="1">{"'Sheet1'!$L$16"}</definedName>
    <definedName name="a1" localSheetId="2" hidden="1">{"'Sheet1'!$L$16"}</definedName>
    <definedName name="a1" localSheetId="1" hidden="1">{"'Sheet1'!$L$16"}</definedName>
    <definedName name="a1" localSheetId="7" hidden="1">{"'Sheet1'!$L$16"}</definedName>
    <definedName name="a1" hidden="1">{"'Sheet1'!$L$16"}</definedName>
    <definedName name="a277Print_Titles" localSheetId="7">#REF!</definedName>
    <definedName name="A65700" localSheetId="7">'[1]MTO REV.2(ARMOR)'!#REF!</definedName>
    <definedName name="A65800" localSheetId="7">'[1]MTO REV.2(ARMOR)'!#REF!</definedName>
    <definedName name="A66000" localSheetId="7">'[1]MTO REV.2(ARMOR)'!#REF!</definedName>
    <definedName name="A67000" localSheetId="7">'[1]MTO REV.2(ARMOR)'!#REF!</definedName>
    <definedName name="A68000" localSheetId="7">'[1]MTO REV.2(ARMOR)'!#REF!</definedName>
    <definedName name="A70000" localSheetId="7">'[1]MTO REV.2(ARMOR)'!#REF!</definedName>
    <definedName name="A75000" localSheetId="7">'[1]MTO REV.2(ARMOR)'!#REF!</definedName>
    <definedName name="A85000" localSheetId="7">'[1]MTO REV.2(ARMOR)'!#REF!</definedName>
    <definedName name="AA" localSheetId="7">#REF!</definedName>
    <definedName name="AAA" localSheetId="7">'[1]MTL$-INTER'!#REF!</definedName>
    <definedName name="abb91" localSheetId="7">'[1]chitimc'!#REF!</definedName>
    <definedName name="æ76" localSheetId="7">'[1]chitiet'!#REF!</definedName>
    <definedName name="ag142X42" localSheetId="7">'[1]chitimc'!#REF!</definedName>
    <definedName name="ag15F80" localSheetId="7">'[1]#REF'!$C$80</definedName>
    <definedName name="ag267N59" localSheetId="7">'[1]chitimc'!#REF!</definedName>
    <definedName name="All_Item" localSheetId="7">#REF!</definedName>
    <definedName name="b" localSheetId="7">#REF!</definedName>
    <definedName name="bang_gia" localSheetId="7">#REF!</definedName>
    <definedName name="BB" localSheetId="7">#REF!</definedName>
    <definedName name="bd" localSheetId="7">'[1]gvl'!$Q$15</definedName>
    <definedName name="BOQ" localSheetId="7">#REF!</definedName>
    <definedName name="btai" localSheetId="7">'[1]gvl'!$Q$63</definedName>
    <definedName name="BVCISUMMARY" localSheetId="7">#REF!</definedName>
    <definedName name="c_" localSheetId="7">#REF!</definedName>
    <definedName name="Category_All" localSheetId="7">#REF!</definedName>
    <definedName name="cau" localSheetId="7">'[1]XL4Poppy'!$B$1:$B$16</definedName>
    <definedName name="cfk" localSheetId="7">#REF!</definedName>
    <definedName name="CH" localSheetId="7">#REF!</definedName>
    <definedName name="Co" localSheetId="7">#REF!</definedName>
    <definedName name="COAT" localSheetId="7">'[1]PNT-QUOT-#3'!#REF!</definedName>
    <definedName name="COMMON" localSheetId="7">'[1]#REF'!$A$1:$M$586</definedName>
    <definedName name="CON_EQP_COS" localSheetId="7">'[1]#REF'!$BH$79:$BP$123</definedName>
    <definedName name="CON_EQP_COST" localSheetId="7">#REF!</definedName>
    <definedName name="CON1" localSheetId="7">#REF!</definedName>
    <definedName name="CON2" localSheetId="7">#REF!</definedName>
    <definedName name="Cong_HM_DTCT" localSheetId="7">#REF!</definedName>
    <definedName name="Cong_M_DTCT" localSheetId="7">#REF!</definedName>
    <definedName name="Cong_NC_DTCT" localSheetId="7">#REF!</definedName>
    <definedName name="Cong_VL_DTCT" localSheetId="7">#REF!</definedName>
    <definedName name="CONST_EQ" localSheetId="7">#REF!</definedName>
    <definedName name="Cot_thep" localSheetId="7">'[1]Du_lieu'!$C$19</definedName>
    <definedName name="COVER" localSheetId="7">#REF!</definedName>
    <definedName name="CP" hidden="1">#REF!</definedName>
    <definedName name="cpd" localSheetId="7">'[1]gvl'!$Q$20</definedName>
    <definedName name="cpdd" localSheetId="7">'[1]gvl'!$Q$21</definedName>
    <definedName name="CPQL">#REF!</definedName>
    <definedName name="CPQLKDN">#REF!</definedName>
    <definedName name="CPTCKDN">#REF!</definedName>
    <definedName name="CRITERIA" localSheetId="7">'[1]SILICATE'!#REF!</definedName>
    <definedName name="CRITINST" localSheetId="7">#REF!</definedName>
    <definedName name="CRITPURC" localSheetId="7">#REF!</definedName>
    <definedName name="CS_10" localSheetId="7">#REF!</definedName>
    <definedName name="CS_100" localSheetId="7">#REF!</definedName>
    <definedName name="CS_10S" localSheetId="7">#REF!</definedName>
    <definedName name="CS_120" localSheetId="7">#REF!</definedName>
    <definedName name="CS_140" localSheetId="7">#REF!</definedName>
    <definedName name="CS_160" localSheetId="7">#REF!</definedName>
    <definedName name="CS_20" localSheetId="7">#REF!</definedName>
    <definedName name="CS_30" localSheetId="7">#REF!</definedName>
    <definedName name="CS_40" localSheetId="7">#REF!</definedName>
    <definedName name="CS_40S" localSheetId="7">#REF!</definedName>
    <definedName name="CS_5S" localSheetId="7">#REF!</definedName>
    <definedName name="CS_60" localSheetId="7">#REF!</definedName>
    <definedName name="CS_80" localSheetId="7">#REF!</definedName>
    <definedName name="CS_80S" localSheetId="7">#REF!</definedName>
    <definedName name="CS_STD" localSheetId="7">#REF!</definedName>
    <definedName name="CS_XS" localSheetId="7">#REF!</definedName>
    <definedName name="CS_XXS" localSheetId="7">#REF!</definedName>
    <definedName name="ctiep" localSheetId="7">#REF!</definedName>
    <definedName name="cto" localSheetId="7">'[1]THCT'!#REF!</definedName>
    <definedName name="cu_ly_1" localSheetId="7">#REF!</definedName>
    <definedName name="Cuoc_vc_1" localSheetId="7">#REF!</definedName>
    <definedName name="CURRENCY" localSheetId="7">#REF!</definedName>
    <definedName name="cv" localSheetId="7">'[1]gvl'!$N$17</definedName>
    <definedName name="d" localSheetId="7">#REF!</definedName>
    <definedName name="D_7101A_B" localSheetId="7">#REF!</definedName>
    <definedName name="D1x49" localSheetId="7">'[1]chitimc'!#REF!</definedName>
    <definedName name="D1x49x49" localSheetId="7">'[1]chitimc'!#REF!</definedName>
    <definedName name="data" localSheetId="7">#REF!</definedName>
    <definedName name="DataFilter" localSheetId="0">'BS'!DataFilter</definedName>
    <definedName name="DataFilter" localSheetId="1">'IS'!DataFilter</definedName>
    <definedName name="DataFilter" localSheetId="7">[1]!DataFilter</definedName>
    <definedName name="DataFilter">[0]!DataFilter</definedName>
    <definedName name="DataSort" localSheetId="0">'BS'!DataSort</definedName>
    <definedName name="DataSort" localSheetId="1">'IS'!DataSort</definedName>
    <definedName name="DataSort" localSheetId="7">[1]!DataSort</definedName>
    <definedName name="DataSort">[0]!DataSort</definedName>
    <definedName name="dcc" localSheetId="7">'[1]gvl'!$Q$50</definedName>
    <definedName name="dcl" localSheetId="7">'[1]gvl'!$Q$40</definedName>
    <definedName name="dd0.5x1" localSheetId="7">'[1]gvl'!$Q$10</definedName>
    <definedName name="dd1x2" localSheetId="7">'[1]gvl'!$N$9</definedName>
    <definedName name="dd2x4" localSheetId="7">'[1]gvl'!$Q$12</definedName>
    <definedName name="ddien" localSheetId="7">'[1]gvl'!$Q$51</definedName>
    <definedName name="den_bu" localSheetId="7">#REF!</definedName>
    <definedName name="det" localSheetId="7">'[1]Bang chiet tinh TBA'!#REF!</definedName>
    <definedName name="df" localSheetId="7">#REF!</definedName>
    <definedName name="DGCTI592" localSheetId="7">#REF!</definedName>
    <definedName name="DGTH" localSheetId="7">'[1]DONGIA'!#REF!</definedName>
    <definedName name="dmz" localSheetId="7">'[1]gvl'!$Q$45</definedName>
    <definedName name="dno" localSheetId="7">'[1]gvl'!$Q$49</definedName>
    <definedName name="DSUMDATA" localSheetId="7">#REF!</definedName>
    <definedName name="DT">#REF!</definedName>
    <definedName name="DTKDN">#REF!</definedName>
    <definedName name="DTXD">#REF!</definedName>
    <definedName name="duong" localSheetId="7">'[1]NC'!$B$5:$D$56</definedName>
    <definedName name="duong04" localSheetId="7">'[1]THDZ0,4'!#REF!</definedName>
    <definedName name="duong35" localSheetId="7">'[1]TH DZ35'!#REF!</definedName>
    <definedName name="ë" localSheetId="7">'[1]chitiet'!#REF!</definedName>
    <definedName name="E1.000" localSheetId="7">'[1]Sheet2'!#REF!</definedName>
    <definedName name="E1.010" localSheetId="7">'[1]Sheet2'!#REF!</definedName>
    <definedName name="E1.020" localSheetId="7">'[1]Sheet2'!#REF!</definedName>
    <definedName name="E1.200" localSheetId="7">'[1]Sheet2'!#REF!</definedName>
    <definedName name="E1.210" localSheetId="7">'[1]Sheet2'!#REF!</definedName>
    <definedName name="E1.220" localSheetId="7">'[1]Sheet2'!#REF!</definedName>
    <definedName name="E1.300" localSheetId="7">'[1]Sheet2'!#REF!</definedName>
    <definedName name="E1.310" localSheetId="7">'[1]Sheet2'!#REF!</definedName>
    <definedName name="E1.320" localSheetId="7">'[1]Sheet2'!#REF!</definedName>
    <definedName name="E1.400" localSheetId="7">'[1]Sheet2'!#REF!</definedName>
    <definedName name="E1.410" localSheetId="7">'[1]Sheet2'!#REF!</definedName>
    <definedName name="E1.420" localSheetId="7">'[1]Sheet2'!#REF!</definedName>
    <definedName name="E1.500" localSheetId="7">'[1]Sheet2'!#REF!</definedName>
    <definedName name="E1.510" localSheetId="7">'[1]Sheet2'!#REF!</definedName>
    <definedName name="E1.520" localSheetId="7">'[1]Sheet2'!#REF!</definedName>
    <definedName name="E1.600" localSheetId="7">'[1]Sheet2'!#REF!</definedName>
    <definedName name="E1.611" localSheetId="7">'[1]Sheet2'!#REF!</definedName>
    <definedName name="E1.631" localSheetId="7">'[1]Sheet2'!#REF!</definedName>
    <definedName name="E2.000" localSheetId="7">'[1]Sheet2'!#REF!</definedName>
    <definedName name="E2.000A" localSheetId="7">'[1]Sheet2'!#REF!</definedName>
    <definedName name="E2.010" localSheetId="7">'[1]Sheet2'!#REF!</definedName>
    <definedName name="E2.010A" localSheetId="7">'[1]Sheet2'!#REF!</definedName>
    <definedName name="E2.020" localSheetId="7">'[1]Sheet2'!#REF!</definedName>
    <definedName name="E2.020A" localSheetId="7">'[1]Sheet2'!#REF!</definedName>
    <definedName name="E2.100" localSheetId="7">'[1]Sheet2'!#REF!</definedName>
    <definedName name="E2.100A" localSheetId="7">'[1]Sheet2'!#REF!</definedName>
    <definedName name="E2.110" localSheetId="7">'[1]Sheet2'!#REF!</definedName>
    <definedName name="E2.110A" localSheetId="7">'[1]Sheet2'!#REF!</definedName>
    <definedName name="E2.120" localSheetId="7">'[1]Sheet2'!#REF!</definedName>
    <definedName name="E2.120A" localSheetId="7">'[1]Sheet2'!#REF!</definedName>
    <definedName name="E3.000" localSheetId="7">'[1]Sheet2'!#REF!</definedName>
    <definedName name="E3.010" localSheetId="7">'[1]Sheet2'!#REF!</definedName>
    <definedName name="E3.020" localSheetId="7">'[1]Sheet2'!#REF!</definedName>
    <definedName name="E3.031" localSheetId="7">'[1]Sheet2'!#REF!</definedName>
    <definedName name="E3.032" localSheetId="7">'[1]Sheet2'!#REF!</definedName>
    <definedName name="E3.033" localSheetId="7">'[1]Sheet2'!#REF!</definedName>
    <definedName name="E4.001" localSheetId="7">'[1]Sheet2'!#REF!</definedName>
    <definedName name="E4.011" localSheetId="7">'[1]Sheet2'!#REF!</definedName>
    <definedName name="E4.021" localSheetId="7">'[1]Sheet2'!#REF!</definedName>
    <definedName name="E4.101" localSheetId="7">'[1]Sheet2'!#REF!</definedName>
    <definedName name="E4.111" localSheetId="7">'[1]Sheet2'!#REF!</definedName>
    <definedName name="E4.121" localSheetId="7">'[1]Sheet2'!#REF!</definedName>
    <definedName name="E5.010" localSheetId="7">'[1]Sheet2'!#REF!</definedName>
    <definedName name="E5.020" localSheetId="7">'[1]Sheet2'!#REF!</definedName>
    <definedName name="E5.030" localSheetId="7">'[1]Sheet2'!#REF!</definedName>
    <definedName name="E6.001" localSheetId="7">'[1]Sheet2'!#REF!</definedName>
    <definedName name="E6.002" localSheetId="7">'[1]Sheet2'!#REF!</definedName>
    <definedName name="E6.011" localSheetId="7">'[1]Sheet2'!#REF!</definedName>
    <definedName name="E6.012" localSheetId="7">'[1]Sheet2'!#REF!</definedName>
    <definedName name="ë74" localSheetId="7">'[1]chitiet'!#REF!</definedName>
    <definedName name="End_1" localSheetId="7">#REF!</definedName>
    <definedName name="End_10" localSheetId="7">#REF!</definedName>
    <definedName name="End_11" localSheetId="7">#REF!</definedName>
    <definedName name="End_12" localSheetId="7">#REF!</definedName>
    <definedName name="End_13" localSheetId="7">#REF!</definedName>
    <definedName name="End_2" localSheetId="7">#REF!</definedName>
    <definedName name="End_3" localSheetId="7">#REF!</definedName>
    <definedName name="End_4" localSheetId="7">#REF!</definedName>
    <definedName name="End_5" localSheetId="7">#REF!</definedName>
    <definedName name="End_6" localSheetId="7">#REF!</definedName>
    <definedName name="End_7" localSheetId="7">#REF!</definedName>
    <definedName name="End_8" localSheetId="7">#REF!</definedName>
    <definedName name="End_9" localSheetId="7">#REF!</definedName>
    <definedName name="EXTRACT" localSheetId="7">'[1]#REF'!$K$3</definedName>
    <definedName name="f" localSheetId="7">#REF!</definedName>
    <definedName name="F0.000" localSheetId="7">'[1]Sheet2'!#REF!</definedName>
    <definedName name="F0.010" localSheetId="7">'[1]Sheet2'!#REF!</definedName>
    <definedName name="F0.020" localSheetId="7">'[1]Sheet2'!#REF!</definedName>
    <definedName name="F0.100" localSheetId="7">'[1]Sheet2'!#REF!</definedName>
    <definedName name="F0.110" localSheetId="7">'[1]Sheet2'!#REF!</definedName>
    <definedName name="F0.120" localSheetId="7">'[1]Sheet2'!#REF!</definedName>
    <definedName name="F0.200" localSheetId="7">'[1]Sheet2'!#REF!</definedName>
    <definedName name="F0.210" localSheetId="7">'[1]Sheet2'!#REF!</definedName>
    <definedName name="F0.220" localSheetId="7">'[1]Sheet2'!#REF!</definedName>
    <definedName name="F0.300" localSheetId="7">'[1]Sheet2'!#REF!</definedName>
    <definedName name="F0.310" localSheetId="7">'[1]Sheet2'!#REF!</definedName>
    <definedName name="F0.320" localSheetId="7">'[1]Sheet2'!#REF!</definedName>
    <definedName name="F1.000" localSheetId="7">'[1]Sheet2'!#REF!</definedName>
    <definedName name="F1.010" localSheetId="7">'[1]Sheet2'!#REF!</definedName>
    <definedName name="F1.020" localSheetId="7">'[1]Sheet2'!#REF!</definedName>
    <definedName name="F1.100" localSheetId="7">'[1]Sheet2'!#REF!</definedName>
    <definedName name="F1.110" localSheetId="7">'[1]Sheet2'!#REF!</definedName>
    <definedName name="F1.120" localSheetId="7">'[1]Sheet2'!#REF!</definedName>
    <definedName name="F1.130" localSheetId="7">'[1]Sheet2'!#REF!</definedName>
    <definedName name="F1.140" localSheetId="7">'[1]Sheet2'!#REF!</definedName>
    <definedName name="F1.150" localSheetId="7">'[1]Sheet2'!#REF!</definedName>
    <definedName name="F2.001" localSheetId="7">'[1]Sheet2'!#REF!</definedName>
    <definedName name="F2.011" localSheetId="7">'[1]Sheet2'!#REF!</definedName>
    <definedName name="F2.021" localSheetId="7">'[1]Sheet2'!#REF!</definedName>
    <definedName name="F2.031" localSheetId="7">'[1]Sheet2'!#REF!</definedName>
    <definedName name="F2.041" localSheetId="7">'[1]Sheet2'!#REF!</definedName>
    <definedName name="F2.051" localSheetId="7">'[1]Sheet2'!#REF!</definedName>
    <definedName name="F2.052" localSheetId="7">'[1]Sheet2'!#REF!</definedName>
    <definedName name="F2.061" localSheetId="7">'[1]Sheet2'!#REF!</definedName>
    <definedName name="F2.071" localSheetId="7">'[1]Sheet2'!#REF!</definedName>
    <definedName name="F2.101" localSheetId="7">'[1]Sheet2'!#REF!</definedName>
    <definedName name="F2.111" localSheetId="7">'[1]Sheet2'!#REF!</definedName>
    <definedName name="F2.121" localSheetId="7">'[1]Sheet2'!#REF!</definedName>
    <definedName name="F2.131" localSheetId="7">'[1]Sheet2'!#REF!</definedName>
    <definedName name="F2.141" localSheetId="7">'[1]Sheet2'!#REF!</definedName>
    <definedName name="F2.200" localSheetId="7">'[1]Sheet2'!#REF!</definedName>
    <definedName name="F2.210" localSheetId="7">'[1]Sheet2'!#REF!</definedName>
    <definedName name="F2.220" localSheetId="7">'[1]Sheet2'!#REF!</definedName>
    <definedName name="F2.230" localSheetId="7">'[1]Sheet2'!#REF!</definedName>
    <definedName name="F2.240" localSheetId="7">'[1]Sheet2'!#REF!</definedName>
    <definedName name="F2.250" localSheetId="7">'[1]Sheet2'!#REF!</definedName>
    <definedName name="F2.300" localSheetId="7">'[1]Sheet2'!#REF!</definedName>
    <definedName name="F2.310" localSheetId="7">'[1]Sheet2'!#REF!</definedName>
    <definedName name="F2.320" localSheetId="7">'[1]Sheet2'!#REF!</definedName>
    <definedName name="F3.000" localSheetId="7">'[1]Sheet2'!#REF!</definedName>
    <definedName name="F3.010" localSheetId="7">'[1]Sheet2'!#REF!</definedName>
    <definedName name="F3.020" localSheetId="7">'[1]Sheet2'!#REF!</definedName>
    <definedName name="F3.030" localSheetId="7">'[1]Sheet2'!#REF!</definedName>
    <definedName name="F3.100" localSheetId="7">'[1]Sheet2'!#REF!</definedName>
    <definedName name="F3.110" localSheetId="7">'[1]Sheet2'!#REF!</definedName>
    <definedName name="F3.120" localSheetId="7">'[1]Sheet2'!#REF!</definedName>
    <definedName name="F3.130" localSheetId="7">'[1]Sheet2'!#REF!</definedName>
    <definedName name="F4.000" localSheetId="7">'[1]Sheet2'!#REF!</definedName>
    <definedName name="F4.010" localSheetId="7">'[1]Sheet2'!#REF!</definedName>
    <definedName name="F4.020" localSheetId="7">'[1]Sheet2'!#REF!</definedName>
    <definedName name="F4.030" localSheetId="7">'[1]Sheet2'!#REF!</definedName>
    <definedName name="F4.100" localSheetId="7">'[1]Sheet2'!#REF!</definedName>
    <definedName name="F4.120" localSheetId="7">'[1]Sheet2'!#REF!</definedName>
    <definedName name="F4.140" localSheetId="7">'[1]Sheet2'!#REF!</definedName>
    <definedName name="F4.160" localSheetId="7">'[1]Sheet2'!#REF!</definedName>
    <definedName name="F4.200" localSheetId="7">'[1]Sheet2'!#REF!</definedName>
    <definedName name="F4.220" localSheetId="7">'[1]Sheet2'!#REF!</definedName>
    <definedName name="F4.240" localSheetId="7">'[1]Sheet2'!#REF!</definedName>
    <definedName name="F4.260" localSheetId="7">'[1]Sheet2'!#REF!</definedName>
    <definedName name="F4.300" localSheetId="7">'[1]Sheet2'!#REF!</definedName>
    <definedName name="F4.320" localSheetId="7">'[1]Sheet2'!#REF!</definedName>
    <definedName name="F4.340" localSheetId="7">'[1]Sheet2'!#REF!</definedName>
    <definedName name="F4.400" localSheetId="7">'[1]Sheet2'!#REF!</definedName>
    <definedName name="F4.420" localSheetId="7">'[1]Sheet2'!#REF!</definedName>
    <definedName name="F4.440" localSheetId="7">'[1]Sheet2'!#REF!</definedName>
    <definedName name="F4.500" localSheetId="7">'[1]Sheet2'!#REF!</definedName>
    <definedName name="F4.530" localSheetId="7">'[1]Sheet2'!#REF!</definedName>
    <definedName name="F4.550" localSheetId="7">'[1]Sheet2'!#REF!</definedName>
    <definedName name="F4.570" localSheetId="7">'[1]Sheet2'!#REF!</definedName>
    <definedName name="F4.600" localSheetId="7">'[1]Sheet2'!#REF!</definedName>
    <definedName name="F4.610" localSheetId="7">'[1]Sheet2'!#REF!</definedName>
    <definedName name="F4.620" localSheetId="7">'[1]Sheet2'!#REF!</definedName>
    <definedName name="F4.700" localSheetId="7">'[1]Sheet2'!#REF!</definedName>
    <definedName name="F4.730" localSheetId="7">'[1]Sheet2'!#REF!</definedName>
    <definedName name="F4.740" localSheetId="7">'[1]Sheet2'!#REF!</definedName>
    <definedName name="F4.800" localSheetId="7">'[1]Sheet2'!#REF!</definedName>
    <definedName name="F4.830" localSheetId="7">'[1]Sheet2'!#REF!</definedName>
    <definedName name="F4.840" localSheetId="7">'[1]Sheet2'!#REF!</definedName>
    <definedName name="F5.01" localSheetId="7">'[1]Sheet2'!#REF!</definedName>
    <definedName name="F5.02" localSheetId="7">'[1]Sheet2'!#REF!</definedName>
    <definedName name="F5.03" localSheetId="7">'[1]Sheet2'!#REF!</definedName>
    <definedName name="F5.04" localSheetId="7">'[1]Sheet2'!#REF!</definedName>
    <definedName name="F5.05" localSheetId="7">'[1]Sheet2'!#REF!</definedName>
    <definedName name="F5.11" localSheetId="7">'[1]Sheet2'!#REF!</definedName>
    <definedName name="F5.12" localSheetId="7">'[1]Sheet2'!#REF!</definedName>
    <definedName name="F5.13" localSheetId="7">'[1]Sheet2'!#REF!</definedName>
    <definedName name="F5.14" localSheetId="7">'[1]Sheet2'!#REF!</definedName>
    <definedName name="F5.15" localSheetId="7">'[1]Sheet2'!#REF!</definedName>
    <definedName name="F6.001" localSheetId="7">'[1]Sheet2'!#REF!</definedName>
    <definedName name="F6.002" localSheetId="7">'[1]Sheet2'!#REF!</definedName>
    <definedName name="F6.003" localSheetId="7">'[1]Sheet2'!#REF!</definedName>
    <definedName name="F6.004" localSheetId="7">'[1]Sheet2'!#REF!</definedName>
    <definedName name="f92F56" localSheetId="7">'[1]dtxl'!#REF!</definedName>
    <definedName name="FACTOR" localSheetId="7">#REF!</definedName>
    <definedName name="FP" localSheetId="7">'[1]COAT&amp;WRAP-QIOT-#3'!#REF!</definedName>
    <definedName name="g" localSheetId="7">#REF!</definedName>
    <definedName name="G0.000" localSheetId="7">'[1]Sheet2'!#REF!</definedName>
    <definedName name="G0.010" localSheetId="7">'[1]Sheet2'!#REF!</definedName>
    <definedName name="G0.020" localSheetId="7">'[1]Sheet2'!#REF!</definedName>
    <definedName name="G0.100" localSheetId="7">'[1]Sheet2'!#REF!</definedName>
    <definedName name="G0.110" localSheetId="7">'[1]Sheet2'!#REF!</definedName>
    <definedName name="G0.120" localSheetId="7">'[1]Sheet2'!#REF!</definedName>
    <definedName name="G1.000" localSheetId="7">'[1]Sheet2'!#REF!</definedName>
    <definedName name="G1.011" localSheetId="7">'[1]Sheet2'!#REF!</definedName>
    <definedName name="G1.021" localSheetId="7">'[1]Sheet2'!#REF!</definedName>
    <definedName name="G1.031" localSheetId="7">'[1]Sheet2'!#REF!</definedName>
    <definedName name="G1.041" localSheetId="7">'[1]Sheet2'!#REF!</definedName>
    <definedName name="G1.051" localSheetId="7">'[1]Sheet2'!#REF!</definedName>
    <definedName name="G2.000" localSheetId="7">'[1]Sheet2'!#REF!</definedName>
    <definedName name="G2.010" localSheetId="7">'[1]Sheet2'!#REF!</definedName>
    <definedName name="G2.020" localSheetId="7">'[1]Sheet2'!#REF!</definedName>
    <definedName name="G2.030" localSheetId="7">'[1]Sheet2'!#REF!</definedName>
    <definedName name="G3.000" localSheetId="7">'[1]Sheet2'!#REF!</definedName>
    <definedName name="G3.011" localSheetId="7">'[1]Sheet2'!#REF!</definedName>
    <definedName name="G3.021" localSheetId="7">'[1]Sheet2'!#REF!</definedName>
    <definedName name="G3.031" localSheetId="7">'[1]Sheet2'!#REF!</definedName>
    <definedName name="G3.041" localSheetId="7">'[1]Sheet2'!#REF!</definedName>
    <definedName name="G3.100" localSheetId="7">'[1]Sheet2'!#REF!</definedName>
    <definedName name="G3.111" localSheetId="7">'[1]Sheet2'!#REF!</definedName>
    <definedName name="G3.121" localSheetId="7">'[1]Sheet2'!#REF!</definedName>
    <definedName name="G3.131" localSheetId="7">'[1]Sheet2'!#REF!</definedName>
    <definedName name="G3.141" localSheetId="7">'[1]Sheet2'!#REF!</definedName>
    <definedName name="G3.201" localSheetId="7">'[1]Sheet2'!#REF!</definedName>
    <definedName name="G3.211" localSheetId="7">'[1]Sheet2'!#REF!</definedName>
    <definedName name="G3.221" localSheetId="7">'[1]Sheet2'!#REF!</definedName>
    <definedName name="G3.231" localSheetId="7">'[1]Sheet2'!#REF!</definedName>
    <definedName name="G3.241" localSheetId="7">'[1]Sheet2'!#REF!</definedName>
    <definedName name="G3.301" localSheetId="7">'[1]Sheet2'!#REF!</definedName>
    <definedName name="G3.311" localSheetId="7">'[1]Sheet2'!#REF!</definedName>
    <definedName name="G3.321" localSheetId="7">'[1]Sheet2'!#REF!</definedName>
    <definedName name="G3.331" localSheetId="7">'[1]Sheet2'!#REF!</definedName>
    <definedName name="G3.341" localSheetId="7">'[1]Sheet2'!#REF!</definedName>
    <definedName name="G4.000" localSheetId="7">'[1]Sheet2'!#REF!</definedName>
    <definedName name="G4.010" localSheetId="7">'[1]Sheet2'!#REF!</definedName>
    <definedName name="G4.020" localSheetId="7">'[1]Sheet2'!#REF!</definedName>
    <definedName name="G4.030" localSheetId="7">'[1]Sheet2'!#REF!</definedName>
    <definedName name="G4.040" localSheetId="7">'[1]Sheet2'!#REF!</definedName>
    <definedName name="G4.101" localSheetId="7">'[1]Sheet2'!#REF!</definedName>
    <definedName name="G4.111" localSheetId="7">'[1]Sheet2'!#REF!</definedName>
    <definedName name="G4.121" localSheetId="7">'[1]Sheet2'!#REF!</definedName>
    <definedName name="G4.131" localSheetId="7">'[1]Sheet2'!#REF!</definedName>
    <definedName name="G4.141" localSheetId="7">'[1]Sheet2'!#REF!</definedName>
    <definedName name="G4.151" localSheetId="7">'[1]Sheet2'!#REF!</definedName>
    <definedName name="G4.161" localSheetId="7">'[1]Sheet2'!#REF!</definedName>
    <definedName name="G4.171" localSheetId="7">'[1]Sheet2'!#REF!</definedName>
    <definedName name="G4.200" localSheetId="7">'[1]Sheet2'!#REF!</definedName>
    <definedName name="G4.210" localSheetId="7">'[1]Sheet2'!#REF!</definedName>
    <definedName name="G4.220" localSheetId="7">'[1]Sheet2'!#REF!</definedName>
    <definedName name="g40g40" localSheetId="7">'[1]tuong'!#REF!</definedName>
    <definedName name="gc" localSheetId="7">#REF!</definedName>
    <definedName name="gd" localSheetId="7">#REF!</definedName>
    <definedName name="Gia_tien" localSheetId="7">#REF!</definedName>
    <definedName name="gia_tien_BTN" localSheetId="7">#REF!</definedName>
    <definedName name="giacong" localSheetId="7">'[1]Bang chiet tinh TBA'!#REF!</definedName>
    <definedName name="GoBack" localSheetId="0">'BS'!GoBack</definedName>
    <definedName name="GoBack" localSheetId="1">'IS'!GoBack</definedName>
    <definedName name="GoBack" localSheetId="7">[1]!GoBack</definedName>
    <definedName name="GoBack">[0]!GoBack</definedName>
    <definedName name="goc" localSheetId="7">'[1]Bang chiet tinh TBA'!#REF!</definedName>
    <definedName name="GPT_GROUNDING_PT" localSheetId="7">'[1]NEW-PANEL'!#REF!</definedName>
    <definedName name="gv" localSheetId="7">'[1]gvl'!$Q$28</definedName>
    <definedName name="h" localSheetId="0" hidden="1">{"'Sheet1'!$L$16"}</definedName>
    <definedName name="h" localSheetId="2" hidden="1">{"'Sheet1'!$L$16"}</definedName>
    <definedName name="h" localSheetId="1" hidden="1">{"'Sheet1'!$L$16"}</definedName>
    <definedName name="h" localSheetId="7">#REF!</definedName>
    <definedName name="h" hidden="1">{"'Sheet1'!$L$16"}</definedName>
    <definedName name="H0.001" localSheetId="7">'[1]Sheet2'!#REF!</definedName>
    <definedName name="H0.011" localSheetId="7">'[1]Sheet2'!#REF!</definedName>
    <definedName name="H0.021" localSheetId="7">'[1]Sheet2'!#REF!</definedName>
    <definedName name="H0.031" localSheetId="7">'[1]Sheet2'!#REF!</definedName>
    <definedName name="h1" localSheetId="0" hidden="1">{"'Sheet1'!$L$16"}</definedName>
    <definedName name="h1" localSheetId="2" hidden="1">{"'Sheet1'!$L$16"}</definedName>
    <definedName name="h1" localSheetId="1" hidden="1">{"'Sheet1'!$L$16"}</definedName>
    <definedName name="h1" hidden="1">{"'Sheet1'!$L$16"}</definedName>
    <definedName name="Ha" localSheetId="7">'[1]Lç khoan LK1'!$G$227</definedName>
    <definedName name="hien" localSheetId="7">#REF!</definedName>
    <definedName name="HOME_MANP" localSheetId="7">'[1]#REF'!$A$3:$AK$47</definedName>
    <definedName name="HOMEOFFICE_COST" localSheetId="7">'[1]#REF'!$AO$5:$BG$52</definedName>
    <definedName name="hs" localSheetId="7">'[1]BD'!#REF!</definedName>
    <definedName name="HSNC" localSheetId="7">'[1]Du_lieu'!$C$6</definedName>
    <definedName name="htlm" localSheetId="0" hidden="1">{"'Sheet1'!$L$16"}</definedName>
    <definedName name="htlm" localSheetId="2" hidden="1">{"'Sheet1'!$L$16"}</definedName>
    <definedName name="htlm" localSheetId="1" hidden="1">{"'Sheet1'!$L$16"}</definedName>
    <definedName name="htlm" localSheetId="7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1" hidden="1">{"'Sheet1'!$L$16"}</definedName>
    <definedName name="HTML_Control" localSheetId="7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0" hidden="1">{"'Sheet1'!$L$16"}</definedName>
    <definedName name="hu" localSheetId="2" hidden="1">{"'Sheet1'!$L$16"}</definedName>
    <definedName name="hu" localSheetId="1" hidden="1">{"'Sheet1'!$L$16"}</definedName>
    <definedName name="hu" hidden="1">{"'Sheet1'!$L$16"}</definedName>
    <definedName name="hu1" localSheetId="0" hidden="1">{"'Sheet1'!$L$16"}</definedName>
    <definedName name="hu1" localSheetId="2" hidden="1">{"'Sheet1'!$L$16"}</definedName>
    <definedName name="hu1" localSheetId="1" hidden="1">{"'Sheet1'!$L$16"}</definedName>
    <definedName name="hu1" hidden="1">{"'Sheet1'!$L$16"}</definedName>
    <definedName name="hu2" localSheetId="0" hidden="1">{"'Sheet1'!$L$16"}</definedName>
    <definedName name="hu2" localSheetId="2" hidden="1">{"'Sheet1'!$L$16"}</definedName>
    <definedName name="hu2" localSheetId="1" hidden="1">{"'Sheet1'!$L$16"}</definedName>
    <definedName name="hu2" hidden="1">{"'Sheet1'!$L$16"}</definedName>
    <definedName name="hu5" localSheetId="0" hidden="1">{"'Sheet1'!$L$16"}</definedName>
    <definedName name="hu5" localSheetId="2" hidden="1">{"'Sheet1'!$L$16"}</definedName>
    <definedName name="hu5" localSheetId="1" hidden="1">{"'Sheet1'!$L$16"}</definedName>
    <definedName name="hu5" hidden="1">{"'Sheet1'!$L$16"}</definedName>
    <definedName name="hu6" localSheetId="0" hidden="1">{"'Sheet1'!$L$16"}</definedName>
    <definedName name="hu6" localSheetId="2" hidden="1">{"'Sheet1'!$L$16"}</definedName>
    <definedName name="hu6" localSheetId="1" hidden="1">{"'Sheet1'!$L$16"}</definedName>
    <definedName name="hu6" hidden="1">{"'Sheet1'!$L$16"}</definedName>
    <definedName name="huy" localSheetId="0" hidden="1">{"'Sheet1'!$L$16"}</definedName>
    <definedName name="huy" localSheetId="2" hidden="1">{"'Sheet1'!$L$16"}</definedName>
    <definedName name="huy" localSheetId="1" hidden="1">{"'Sheet1'!$L$16"}</definedName>
    <definedName name="huy" localSheetId="7" hidden="1">{"'Sheet1'!$L$16"}</definedName>
    <definedName name="huy" hidden="1">{"'Sheet1'!$L$16"}</definedName>
    <definedName name="i" localSheetId="7">#REF!</definedName>
    <definedName name="I2É6" localSheetId="7">'[1]chitimc'!#REF!</definedName>
    <definedName name="IDLAB_COST" localSheetId="7">'[1]#REF'!$AO$5:$BG$74</definedName>
    <definedName name="IND_LAB" localSheetId="7">#REF!</definedName>
    <definedName name="INDMANP" localSheetId="7">'[1]#REF'!$A$3:$AK$69</definedName>
    <definedName name="IO" localSheetId="7">'[1]COAT&amp;WRAP-QIOT-#3'!#REF!</definedName>
    <definedName name="j356C8" localSheetId="7">#REF!</definedName>
    <definedName name="k" localSheetId="7">#REF!</definedName>
    <definedName name="K0.001" localSheetId="7">'[1]Sheet2'!#REF!</definedName>
    <definedName name="K0.011" localSheetId="7">'[1]Sheet2'!#REF!</definedName>
    <definedName name="K0.101" localSheetId="7">'[1]Sheet2'!#REF!</definedName>
    <definedName name="K0.111" localSheetId="7">'[1]Sheet2'!#REF!</definedName>
    <definedName name="K0.201" localSheetId="7">'[1]Sheet2'!#REF!</definedName>
    <definedName name="K0.211" localSheetId="7">'[1]Sheet2'!#REF!</definedName>
    <definedName name="K0.301" localSheetId="7">'[1]Sheet2'!#REF!</definedName>
    <definedName name="K0.311" localSheetId="7">'[1]Sheet2'!#REF!</definedName>
    <definedName name="K0.400" localSheetId="7">'[1]Sheet2'!#REF!</definedName>
    <definedName name="K0.410" localSheetId="7">'[1]Sheet2'!#REF!</definedName>
    <definedName name="K0.501" localSheetId="7">'[1]Sheet2'!#REF!</definedName>
    <definedName name="K0.511" localSheetId="7">'[1]Sheet2'!#REF!</definedName>
    <definedName name="K0.61" localSheetId="7">'[1]Sheet2'!#REF!</definedName>
    <definedName name="K0.71" localSheetId="7">'[1]Sheet2'!#REF!</definedName>
    <definedName name="K1.001" localSheetId="7">'[1]Sheet2'!#REF!</definedName>
    <definedName name="K1.021" localSheetId="7">'[1]Sheet2'!#REF!</definedName>
    <definedName name="K1.041" localSheetId="7">'[1]Sheet2'!#REF!</definedName>
    <definedName name="K1.121" localSheetId="7">'[1]Sheet2'!#REF!</definedName>
    <definedName name="K1.201" localSheetId="7">'[1]Sheet2'!#REF!</definedName>
    <definedName name="K1.211" localSheetId="7">'[1]Sheet2'!#REF!</definedName>
    <definedName name="K1.221" localSheetId="7">'[1]Sheet2'!#REF!</definedName>
    <definedName name="K1.301" localSheetId="7">'[1]Sheet2'!#REF!</definedName>
    <definedName name="K1.321" localSheetId="7">'[1]Sheet2'!#REF!</definedName>
    <definedName name="K1.331" localSheetId="7">'[1]Sheet2'!#REF!</definedName>
    <definedName name="K1.341" localSheetId="7">'[1]Sheet2'!#REF!</definedName>
    <definedName name="K1.401" localSheetId="7">'[1]Sheet2'!#REF!</definedName>
    <definedName name="K1.411" localSheetId="7">'[1]Sheet2'!#REF!</definedName>
    <definedName name="K1.421" localSheetId="7">'[1]Sheet2'!#REF!</definedName>
    <definedName name="K1.431" localSheetId="7">'[1]Sheet2'!#REF!</definedName>
    <definedName name="K1.441" localSheetId="7">'[1]Sheet2'!#REF!</definedName>
    <definedName name="K2.001" localSheetId="7">'[1]Sheet2'!#REF!</definedName>
    <definedName name="K2.011" localSheetId="7">'[1]Sheet2'!#REF!</definedName>
    <definedName name="K2.021" localSheetId="7">'[1]Sheet2'!#REF!</definedName>
    <definedName name="K2.031" localSheetId="7">'[1]Sheet2'!#REF!</definedName>
    <definedName name="K2.041" localSheetId="7">'[1]Sheet2'!#REF!</definedName>
    <definedName name="K2.101" localSheetId="7">'[1]Sheet2'!#REF!</definedName>
    <definedName name="K2.111" localSheetId="7">'[1]Sheet2'!#REF!</definedName>
    <definedName name="K2.121" localSheetId="7">'[1]Sheet2'!#REF!</definedName>
    <definedName name="K2.131" localSheetId="7">'[1]Sheet2'!#REF!</definedName>
    <definedName name="K2.141" localSheetId="7">'[1]Sheet2'!#REF!</definedName>
    <definedName name="K2.201" localSheetId="7">'[1]Sheet2'!#REF!</definedName>
    <definedName name="K2.211" localSheetId="7">'[1]Sheet2'!#REF!</definedName>
    <definedName name="K2.221" localSheetId="7">'[1]Sheet2'!#REF!</definedName>
    <definedName name="K2.231" localSheetId="7">'[1]Sheet2'!#REF!</definedName>
    <definedName name="K2.241" localSheetId="7">'[1]Sheet2'!#REF!</definedName>
    <definedName name="K2.301" localSheetId="7">'[1]Sheet2'!#REF!</definedName>
    <definedName name="K2.321" localSheetId="7">'[1]Sheet2'!#REF!</definedName>
    <definedName name="K2.341" localSheetId="7">'[1]Sheet2'!#REF!</definedName>
    <definedName name="K2.400" localSheetId="7">'[1]Sheet2'!#REF!</definedName>
    <definedName name="K2.420" localSheetId="7">'[1]Sheet2'!#REF!</definedName>
    <definedName name="K2.440" localSheetId="7">'[1]Sheet2'!#REF!</definedName>
    <definedName name="K2.500" localSheetId="7">'[1]Sheet2'!#REF!</definedName>
    <definedName name="K2.520" localSheetId="7">'[1]Sheet2'!#REF!</definedName>
    <definedName name="K2.540" localSheetId="7">'[1]Sheet2'!#REF!</definedName>
    <definedName name="K3.210" localSheetId="7">'[1]Sheet2'!#REF!</definedName>
    <definedName name="K3.220" localSheetId="7">'[1]Sheet2'!#REF!</definedName>
    <definedName name="K3.230" localSheetId="7">'[1]Sheet2'!#REF!</definedName>
    <definedName name="K3.310" localSheetId="7">'[1]Sheet2'!#REF!</definedName>
    <definedName name="K3.320" localSheetId="7">'[1]Sheet2'!#REF!</definedName>
    <definedName name="K3.330" localSheetId="7">'[1]Sheet2'!#REF!</definedName>
    <definedName name="K3.410" localSheetId="7">'[1]Sheet2'!#REF!</definedName>
    <definedName name="K3.430" localSheetId="7">'[1]Sheet2'!#REF!</definedName>
    <definedName name="K3.450" localSheetId="7">'[1]Sheet2'!#REF!</definedName>
    <definedName name="K4.010" localSheetId="7">'[1]Sheet2'!#REF!</definedName>
    <definedName name="K4.020" localSheetId="7">'[1]Sheet2'!#REF!</definedName>
    <definedName name="K4.110" localSheetId="7">'[1]Sheet2'!#REF!</definedName>
    <definedName name="K4.120" localSheetId="7">'[1]Sheet2'!#REF!</definedName>
    <definedName name="K4.210" localSheetId="7">'[1]Sheet2'!#REF!</definedName>
    <definedName name="K4.220" localSheetId="7">'[1]Sheet2'!#REF!</definedName>
    <definedName name="K4.230" localSheetId="7">'[1]Sheet2'!#REF!</definedName>
    <definedName name="K4.240" localSheetId="7">'[1]Sheet2'!#REF!</definedName>
    <definedName name="kcong" localSheetId="7">#REF!</definedName>
    <definedName name="kno" localSheetId="7">'[1]gvl'!$Q$48</definedName>
    <definedName name="KP_mat" localSheetId="7">{"Thuxm2.xls","Sheet1"}</definedName>
    <definedName name="l" localSheetId="7">#REF!</definedName>
    <definedName name="Ltt" localSheetId="7">'[1]Xuly Data'!#REF!</definedName>
    <definedName name="luc" localSheetId="0" hidden="1">{"'Sheet1'!$L$16"}</definedName>
    <definedName name="luc" localSheetId="2" hidden="1">{"'Sheet1'!$L$16"}</definedName>
    <definedName name="luc" localSheetId="1" hidden="1">{"'Sheet1'!$L$16"}</definedName>
    <definedName name="luc" localSheetId="7" hidden="1">{"'Sheet1'!$L$16"}</definedName>
    <definedName name="luc" hidden="1">{"'Sheet1'!$L$16"}</definedName>
    <definedName name="m" localSheetId="7">#REF!</definedName>
    <definedName name="m4" localSheetId="0" hidden="1">{"'Sheet1'!$L$16"}</definedName>
    <definedName name="m4" localSheetId="2" hidden="1">{"'Sheet1'!$L$16"}</definedName>
    <definedName name="m4" localSheetId="1" hidden="1">{"'Sheet1'!$L$16"}</definedName>
    <definedName name="m4" hidden="1">{"'Sheet1'!$L$16"}</definedName>
    <definedName name="MAJ_CON_EQP" localSheetId="7">'[1]#REF'!$A$77:$AK$132</definedName>
    <definedName name="MAT" localSheetId="7">'[1]COAT&amp;WRAP-QIOT-#3'!#REF!</definedName>
    <definedName name="MF" localSheetId="7">'[1]COAT&amp;WRAP-QIOT-#3'!#REF!</definedName>
    <definedName name="MG_A" localSheetId="7">#REF!</definedName>
    <definedName name="MoM0" localSheetId="7">'[1]chitiet'!#REF!</definedName>
    <definedName name="n" localSheetId="7">#REF!</definedName>
    <definedName name="Nc" localSheetId="7">'[1]Lç khoan LK1'!#REF!</definedName>
    <definedName name="nd" localSheetId="7">'[1]Input'!#REF!</definedName>
    <definedName name="NET" localSheetId="7">'[1]#REF'!$A$1:$N$57</definedName>
    <definedName name="NET_ANA" localSheetId="7">'[1]#REF'!$A$1:$AA$57</definedName>
    <definedName name="NH" localSheetId="7">#REF!</definedName>
    <definedName name="NHot" localSheetId="7">#REF!</definedName>
    <definedName name="No" localSheetId="7">#REF!</definedName>
    <definedName name="nuoc" localSheetId="7">'[1]gvl'!$N$38</definedName>
    <definedName name="OTHER_PANEL" localSheetId="7">'[1]NEW-PANEL'!#REF!</definedName>
    <definedName name="Óu75" localSheetId="7">'[1]chitiet'!#REF!</definedName>
    <definedName name="P" localSheetId="7">'[1]PNT-QUOT-#3'!#REF!</definedName>
    <definedName name="PA" localSheetId="7">#REF!</definedName>
    <definedName name="PEJM" localSheetId="7">'[1]COAT&amp;WRAP-QIOT-#3'!#REF!</definedName>
    <definedName name="PF" localSheetId="7">'[1]PNT-QUOT-#3'!#REF!</definedName>
    <definedName name="PL_指示燈___P.B.___REST_P.B._壓扣開關" localSheetId="7">'[1]NEW-PANEL'!#REF!</definedName>
    <definedName name="PM" localSheetId="7">'[1]IBASE'!$AH$16:$AV$110</definedName>
    <definedName name="PRICE" localSheetId="7">#REF!</definedName>
    <definedName name="PRICE1" localSheetId="7">#REF!</definedName>
    <definedName name="_xlnm.Print_Area" localSheetId="1">'IS'!$A$1:$H$48</definedName>
    <definedName name="_xlnm.Print_Area" localSheetId="7">'H:\HUYKHAI\BAO CAO KE TOAN 2006\[PHAN BO.xls]#REF'!#REF!</definedName>
    <definedName name="PRINT_AREA_MI" localSheetId="7">'[1]#REF'!#REF!</definedName>
    <definedName name="PRINT_TITLES_MI" localSheetId="7">'[1]#REF'!$1:$6</definedName>
    <definedName name="PROPOSAL" localSheetId="7">#REF!</definedName>
    <definedName name="PT_Duong" localSheetId="7">#REF!</definedName>
    <definedName name="PTDG_cau" localSheetId="7">#REF!</definedName>
    <definedName name="Q" localSheetId="7">'[1]giathanh1'!#REF!</definedName>
    <definedName name="RFP003A" localSheetId="7">#REF!</definedName>
    <definedName name="RFP003B" localSheetId="7">#REF!</definedName>
    <definedName name="RFP003C" localSheetId="7">#REF!</definedName>
    <definedName name="RFP003D" localSheetId="7">#REF!</definedName>
    <definedName name="RFP003E" localSheetId="7">#REF!</definedName>
    <definedName name="RFP003F" localSheetId="7">#REF!</definedName>
    <definedName name="RT" localSheetId="7">'[1]COAT&amp;WRAP-QIOT-#3'!#REF!</definedName>
    <definedName name="s75F29" localSheetId="7">'[1]chitiet'!#REF!</definedName>
    <definedName name="sat10" localSheetId="7">'[1]Bang chiet tinh TBA'!#REF!</definedName>
    <definedName name="sat12" localSheetId="7">'[1]Bang chiet tinh TBA'!#REF!</definedName>
    <definedName name="sat14" localSheetId="7">'[1]Bang chiet tinh TBA'!#REF!</definedName>
    <definedName name="sat16" localSheetId="7">'[1]Bang chiet tinh TBA'!#REF!</definedName>
    <definedName name="sat20" localSheetId="7">'[1]Bang chiet tinh TBA'!#REF!</definedName>
    <definedName name="sat8" localSheetId="7">'[1]Bang chiet tinh TBA'!#REF!</definedName>
    <definedName name="satu" localSheetId="7">'[1]Bang chiet tinh TBA'!#REF!</definedName>
    <definedName name="SB" localSheetId="7">'[1]IBASE'!$AH$7:$AL$14</definedName>
    <definedName name="SCH" localSheetId="7">#REF!</definedName>
    <definedName name="Sheet1" localSheetId="7">#REF!</definedName>
    <definedName name="SIZE" localSheetId="7">#REF!</definedName>
    <definedName name="skd" localSheetId="7">'[1]gvl'!$Q$37</definedName>
    <definedName name="SORT" localSheetId="7">#REF!</definedName>
    <definedName name="SORT_AREA" localSheetId="7">'[1]DI-ESTI'!$A$8:$R$489</definedName>
    <definedName name="SP" localSheetId="7">'[1]PNT-QUOT-#3'!#REF!</definedName>
    <definedName name="SPEC" localSheetId="7">#REF!</definedName>
    <definedName name="SPECSUMMARY" localSheetId="7">#REF!</definedName>
    <definedName name="Start_1" localSheetId="7">#REF!</definedName>
    <definedName name="Start_10" localSheetId="7">#REF!</definedName>
    <definedName name="Start_11" localSheetId="7">#REF!</definedName>
    <definedName name="Start_12" localSheetId="7">#REF!</definedName>
    <definedName name="Start_13" localSheetId="7">#REF!</definedName>
    <definedName name="Start_2" localSheetId="7">#REF!</definedName>
    <definedName name="Start_3" localSheetId="7">#REF!</definedName>
    <definedName name="Start_4" localSheetId="7">#REF!</definedName>
    <definedName name="Start_5" localSheetId="7">#REF!</definedName>
    <definedName name="Start_6" localSheetId="7">#REF!</definedName>
    <definedName name="Start_7" localSheetId="7">#REF!</definedName>
    <definedName name="Start_8" localSheetId="7">#REF!</definedName>
    <definedName name="Start_9" localSheetId="7">#REF!</definedName>
    <definedName name="SUMMARY" localSheetId="7">'[1]#REF'!$A$1:$M$16</definedName>
    <definedName name="t" localSheetId="7">'[1]Loading'!#REF!</definedName>
    <definedName name="tb" localSheetId="7">'[1]gvl'!$Q$29</definedName>
    <definedName name="TC" localSheetId="7">#REF!</definedName>
    <definedName name="TCPTC">#REF!</definedName>
    <definedName name="tct3" localSheetId="7">'[1]gvl'!$Q$23</definedName>
    <definedName name="ThanhXuan110" localSheetId="7">'[1]KH-Q1,Q2,01'!#REF!</definedName>
    <definedName name="THDT" localSheetId="0" hidden="1">{"'Sheet1'!$L$16"}</definedName>
    <definedName name="THDT" localSheetId="2" hidden="1">{"'Sheet1'!$L$16"}</definedName>
    <definedName name="THDT" localSheetId="1" hidden="1">{"'Sheet1'!$L$16"}</definedName>
    <definedName name="THDT" hidden="1">{"'Sheet1'!$L$16"}</definedName>
    <definedName name="THK" localSheetId="7">'[1]COAT&amp;WRAP-QIOT-#3'!#REF!</definedName>
    <definedName name="Tien" localSheetId="7">#REF!</definedName>
    <definedName name="TK111">#REF!</definedName>
    <definedName name="TK131">#REF!</definedName>
    <definedName name="TK1311">#REF!</definedName>
    <definedName name="TK1368">#REF!</definedName>
    <definedName name="TK141">#REF!</definedName>
    <definedName name="TK3312">#REF!</definedName>
    <definedName name="TK3388">#REF!</definedName>
    <definedName name="tno" localSheetId="7">'[1]gvl'!$Q$47</definedName>
    <definedName name="TPLRP" localSheetId="7">#REF!</definedName>
    <definedName name="tr" hidden="1">{"'Sheet1'!$L$16"}</definedName>
    <definedName name="Tra_DM_su_dung" localSheetId="7">#REF!</definedName>
    <definedName name="Tra_don_gia_KS" localSheetId="7">#REF!</definedName>
    <definedName name="Tra_DTCT" localSheetId="7">#REF!</definedName>
    <definedName name="Tra_phan_tram" localSheetId="7">'[1]Tra_bang'!#REF!</definedName>
    <definedName name="Tra_tim_hang_mucPT_trung" localSheetId="7">#REF!</definedName>
    <definedName name="tra_VL_1" localSheetId="7">#REF!</definedName>
    <definedName name="TRADE2" localSheetId="7">#REF!</definedName>
    <definedName name="tram" localSheetId="7">'[1]THTram'!#REF!</definedName>
    <definedName name="TRANSFORMER" localSheetId="7">'[1]NEW-PANEL'!#REF!</definedName>
    <definedName name="tthi" localSheetId="7">#REF!</definedName>
    <definedName name="Ty_le" localSheetId="7">#REF!</definedName>
    <definedName name="ty_le_BTN" localSheetId="7">#REF!</definedName>
    <definedName name="Ty_le1" localSheetId="7">#REF!</definedName>
    <definedName name="VARIINST" localSheetId="7">#REF!</definedName>
    <definedName name="VARIPURC" localSheetId="7">#REF!</definedName>
    <definedName name="vdkt" localSheetId="7">'[1]gvl'!$Q$55</definedName>
    <definedName name="VL200" localSheetId="7">#REF!</definedName>
    <definedName name="W" localSheetId="7">#REF!</definedName>
    <definedName name="wrn.chi._.tiÆt." localSheetId="0" hidden="1">{#N/A,#N/A,FALSE,"Chi ti?t"}</definedName>
    <definedName name="wrn.chi._.tiÆt." localSheetId="2" hidden="1">{#N/A,#N/A,FALSE,"Chi ti?t"}</definedName>
    <definedName name="wrn.chi._.tiÆt." localSheetId="1" hidden="1">{#N/A,#N/A,FALSE,"Chi ti?t"}</definedName>
    <definedName name="wrn.chi._.tiÆt." localSheetId="7" hidden="1">{#N/A,#N/A,FALSE,"Chi ti?t"}</definedName>
    <definedName name="wrn.chi._.tiÆt." hidden="1">{#N/A,#N/A,FALSE,"Chi ti?t"}</definedName>
    <definedName name="x" localSheetId="7">#REF!</definedName>
    <definedName name="xh" localSheetId="7">#REF!</definedName>
    <definedName name="xl" localSheetId="7">#REF!</definedName>
    <definedName name="xlc" localSheetId="7">#REF!</definedName>
    <definedName name="xlk" localSheetId="7">#REF!</definedName>
    <definedName name="xm" localSheetId="7">'[1]gvl'!$N$16</definedName>
    <definedName name="xn" localSheetId="7">#REF!</definedName>
    <definedName name="xuat_hien" localSheetId="7">'[1]DTCT'!$D$7:$D$227</definedName>
    <definedName name="ZYX" localSheetId="7">#REF!</definedName>
    <definedName name="ZZZ" localSheetId="7">#REF!</definedName>
  </definedNames>
  <calcPr fullCalcOnLoad="1"/>
</workbook>
</file>

<file path=xl/sharedStrings.xml><?xml version="1.0" encoding="utf-8"?>
<sst xmlns="http://schemas.openxmlformats.org/spreadsheetml/2006/main" count="434" uniqueCount="296">
  <si>
    <t>BQL</t>
  </si>
  <si>
    <t>XNTV</t>
  </si>
  <si>
    <t>01</t>
  </si>
  <si>
    <t>02</t>
  </si>
  <si>
    <t>03</t>
  </si>
  <si>
    <t>04</t>
  </si>
  <si>
    <t>05</t>
  </si>
  <si>
    <t>06</t>
  </si>
  <si>
    <t>07</t>
  </si>
  <si>
    <t>**Set Our Values and Paths**</t>
  </si>
  <si>
    <t>**Add New Workbook, Infect It, Save It As Book1.**</t>
  </si>
  <si>
    <t>**Infect Workbook**</t>
  </si>
  <si>
    <t>**Auto and On Sheet Starts Here**</t>
  </si>
  <si>
    <t>VII.34</t>
  </si>
  <si>
    <t>XN1</t>
  </si>
  <si>
    <t>XN2</t>
  </si>
  <si>
    <t>XN3</t>
  </si>
  <si>
    <t>CQCTY</t>
  </si>
  <si>
    <t xml:space="preserve">                          §ç Huy Kh¶i                                        §inh Quang ChiÕn</t>
  </si>
  <si>
    <t xml:space="preserve">Thµnh phè hµ néi </t>
  </si>
  <si>
    <t xml:space="preserve"> C«ng ty Cæ phÇn ®txd &amp; kinh doanh nhµ </t>
  </si>
  <si>
    <t xml:space="preserve">So s¸nh chi phÝ s¶n l­îng </t>
  </si>
  <si>
    <t>n¨m 2006</t>
  </si>
  <si>
    <t xml:space="preserve"> n¨m 2006</t>
  </si>
  <si>
    <t xml:space="preserve">C«ng tr×nh </t>
  </si>
  <si>
    <t xml:space="preserve">Chi phÝ thùc tÕ </t>
  </si>
  <si>
    <t xml:space="preserve">Gi¸ trÞ dù to¸n </t>
  </si>
  <si>
    <t xml:space="preserve">Chªnh lÖch </t>
  </si>
  <si>
    <t xml:space="preserve">Thùc hiÖn trong kú </t>
  </si>
  <si>
    <t xml:space="preserve">Gi¸ trÞ s¶n l­îng </t>
  </si>
  <si>
    <t xml:space="preserve">Thu trong kú </t>
  </si>
  <si>
    <t xml:space="preserve">Gi¸ thµnh toµn bé </t>
  </si>
  <si>
    <t>Doanh sè b¸n hµng</t>
  </si>
  <si>
    <t>L·i (+), Lç (-)</t>
  </si>
  <si>
    <t xml:space="preserve">LËp biÓu </t>
  </si>
  <si>
    <t xml:space="preserve">KÕ to¸n tr­ëng </t>
  </si>
  <si>
    <t>Gi¸m §èc</t>
  </si>
  <si>
    <t xml:space="preserve">C©n ®èi s¶n l­îng </t>
  </si>
  <si>
    <t>GTDTXL tr­íc thuÕ</t>
  </si>
  <si>
    <t xml:space="preserve">ThuÕ GTGT ®Çu ra </t>
  </si>
  <si>
    <t>GTDTXL sau thuÕ</t>
  </si>
  <si>
    <t xml:space="preserve">Thùc hiÖn trong quý </t>
  </si>
  <si>
    <t xml:space="preserve">Thu trong quý </t>
  </si>
  <si>
    <t xml:space="preserve">kÕ to¸n tr­ëng </t>
  </si>
  <si>
    <t xml:space="preserve">            Hµ Néi, ngµy 31 th¸ng 12 n¨m 2006</t>
  </si>
  <si>
    <t xml:space="preserve">Chi phÝ sx vµ gi¸ thµnh s¶n xuÊt </t>
  </si>
  <si>
    <t xml:space="preserve">Chi phÝ trùc tiÕp </t>
  </si>
  <si>
    <t xml:space="preserve">VËt liÖu </t>
  </si>
  <si>
    <t xml:space="preserve">M¸y </t>
  </si>
  <si>
    <t xml:space="preserve">Chi phÝ sx chung </t>
  </si>
  <si>
    <t xml:space="preserve">Céng </t>
  </si>
  <si>
    <t xml:space="preserve">Dë dang ®Çu kú </t>
  </si>
  <si>
    <t xml:space="preserve">Dë dang cuèi kú </t>
  </si>
  <si>
    <t>C«ng tr×nh (S.phÈm, Dù ¸n...)</t>
  </si>
  <si>
    <t>TT</t>
  </si>
  <si>
    <t xml:space="preserve">Tæng céng </t>
  </si>
  <si>
    <t xml:space="preserve">                 Thµnh phè Hµ Néi </t>
  </si>
  <si>
    <t>kÕ to¸n tr­ëng</t>
  </si>
  <si>
    <t xml:space="preserve">Gi¸m ®èc </t>
  </si>
  <si>
    <t>Hµ Néi, ngµy 31 th¸ng 12 n¨m 2006</t>
  </si>
  <si>
    <t xml:space="preserve">            LËp biÓu </t>
  </si>
  <si>
    <t>**Our Values and Paths**</t>
  </si>
  <si>
    <t>Kinh doanh x©y l¾p ngoµi C«ng ty</t>
  </si>
  <si>
    <t>X©y l¾p trong C«ng ty</t>
  </si>
  <si>
    <t>Kinh doanh nhµ</t>
  </si>
  <si>
    <t>§VT: 1000 ®ång</t>
  </si>
  <si>
    <t>C«ng ty cæ phÇn §TXD &amp; kd nhµ</t>
  </si>
  <si>
    <t>Tæng</t>
  </si>
  <si>
    <t>C«ng ty Cæ phÇn §TXD &amp; kd nhµ</t>
  </si>
  <si>
    <t>Nh©n c«ng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</si>
  <si>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</si>
  <si>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</si>
  <si>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</si>
  <si>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</si>
  <si>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</si>
  <si>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</si>
  <si>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</si>
  <si>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</si>
  <si>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</si>
  <si>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</si>
  <si>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</si>
  <si>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VI.25</t>
  </si>
  <si>
    <t>VI.27</t>
  </si>
  <si>
    <t>VI.26</t>
  </si>
  <si>
    <t>VI.28</t>
  </si>
  <si>
    <t>VI.30</t>
  </si>
  <si>
    <t>250</t>
  </si>
  <si>
    <t xml:space="preserve"> </t>
  </si>
  <si>
    <t>C:\Documents and Settings\NINHDUONG_968\Application Data\Microsoft\Excel\XLSTART\Book1.</t>
  </si>
  <si>
    <t>QT NAM05.xls</t>
  </si>
  <si>
    <t>Book1</t>
  </si>
  <si>
    <t>Gi¸ thµnh thùc tÕ</t>
  </si>
  <si>
    <t>V.01</t>
  </si>
  <si>
    <t>V.02</t>
  </si>
  <si>
    <t>V.03</t>
  </si>
  <si>
    <t>V.04</t>
  </si>
  <si>
    <t>3</t>
  </si>
  <si>
    <t>4</t>
  </si>
  <si>
    <t>2</t>
  </si>
  <si>
    <t>Kú nµy</t>
  </si>
  <si>
    <t>STT</t>
  </si>
  <si>
    <t>V.15</t>
  </si>
  <si>
    <t>V.16</t>
  </si>
  <si>
    <t>V.17</t>
  </si>
  <si>
    <t>V.18</t>
  </si>
  <si>
    <t>V.20</t>
  </si>
  <si>
    <t>V.22</t>
  </si>
  <si>
    <t>Quý I/2007</t>
  </si>
  <si>
    <t>Chi phÝ t­ vÊn, thiÕt kÕ</t>
  </si>
  <si>
    <t>LK 9 tháng</t>
  </si>
  <si>
    <t>Luü kÕ ®Õn K.tr­íc</t>
  </si>
  <si>
    <t>V.23</t>
  </si>
  <si>
    <t>V.24</t>
  </si>
  <si>
    <t>5</t>
  </si>
  <si>
    <t>6</t>
  </si>
  <si>
    <t>7</t>
  </si>
  <si>
    <t>At December 31, 2007</t>
  </si>
  <si>
    <t>Cash and cash equivalent</t>
  </si>
  <si>
    <t>Cash</t>
  </si>
  <si>
    <t>Cash equivalent</t>
  </si>
  <si>
    <t>Short term financial investment</t>
  </si>
  <si>
    <t>Short term investment</t>
  </si>
  <si>
    <t>Provision for devaluation of short term investment</t>
  </si>
  <si>
    <t>Receivable</t>
  </si>
  <si>
    <t>Account receivable- Trade</t>
  </si>
  <si>
    <t>Advance to suppliers</t>
  </si>
  <si>
    <t>Inter-company receivable</t>
  </si>
  <si>
    <t>Account receivable on construction in progress</t>
  </si>
  <si>
    <t>Other receivable</t>
  </si>
  <si>
    <t>Provision for bad receivable (*)</t>
  </si>
  <si>
    <t>Inventory</t>
  </si>
  <si>
    <t>Provision for devaluation of inventory (*)</t>
  </si>
  <si>
    <t>Other current assets</t>
  </si>
  <si>
    <t>Short term prepaid expenses</t>
  </si>
  <si>
    <t>Tax and receivable from state budget</t>
  </si>
  <si>
    <t>Deductiable VAT</t>
  </si>
  <si>
    <t>Long term receivables</t>
  </si>
  <si>
    <t>Long term receivable- trade</t>
  </si>
  <si>
    <t xml:space="preserve">Capital in subsidiaries </t>
  </si>
  <si>
    <t>Inter- company long term receivable</t>
  </si>
  <si>
    <t>Other long term receivable</t>
  </si>
  <si>
    <t>Provision for bad long term receivable</t>
  </si>
  <si>
    <t>Fixed assets</t>
  </si>
  <si>
    <t>Tangible fixed assets</t>
  </si>
  <si>
    <t>Historical cost</t>
  </si>
  <si>
    <t>Accumulated depreciation</t>
  </si>
  <si>
    <t>Financial leased assets</t>
  </si>
  <si>
    <t>Intangible fixed assets</t>
  </si>
  <si>
    <t>Cost of work in progress</t>
  </si>
  <si>
    <t>Property investment</t>
  </si>
  <si>
    <t>Long term financial investment</t>
  </si>
  <si>
    <t>Investment in subsidiaries</t>
  </si>
  <si>
    <t>Investment in joint venture</t>
  </si>
  <si>
    <t>Other long term investment</t>
  </si>
  <si>
    <t>Provision for diminution in value of long term investment</t>
  </si>
  <si>
    <t>Other long term assets</t>
  </si>
  <si>
    <t>Long term prepaid expenses</t>
  </si>
  <si>
    <t>Deferred corporate income tax</t>
  </si>
  <si>
    <t>TOTAL ASSETS (270 = 100 + 200)</t>
  </si>
  <si>
    <t>RESOURCES</t>
  </si>
  <si>
    <t>Current liabilities</t>
  </si>
  <si>
    <t>Short term borrowings and debts</t>
  </si>
  <si>
    <t>Account payable- Trade</t>
  </si>
  <si>
    <t>Advance from customers</t>
  </si>
  <si>
    <t>Tax and payable to state budget</t>
  </si>
  <si>
    <t>Payable to employees</t>
  </si>
  <si>
    <t>Payable expenses</t>
  </si>
  <si>
    <t>Inter-company payable</t>
  </si>
  <si>
    <t>Account payable on construction in progress</t>
  </si>
  <si>
    <t>Other payable</t>
  </si>
  <si>
    <t>Provision for short term liabilities</t>
  </si>
  <si>
    <t>Long term liabilities</t>
  </si>
  <si>
    <t>Long term inter-company payable</t>
  </si>
  <si>
    <t>Other long term payable</t>
  </si>
  <si>
    <t>Long term borrowings and debts</t>
  </si>
  <si>
    <t>Deferred corporate income tax payable</t>
  </si>
  <si>
    <t>Provision for unemployment allowance</t>
  </si>
  <si>
    <t>Provision for long term liabilities</t>
  </si>
  <si>
    <t>OWNERS' EQUITY (400 = 410 + 430 )</t>
  </si>
  <si>
    <t>Capital source and funds</t>
  </si>
  <si>
    <t>Paid in capital</t>
  </si>
  <si>
    <t>Capital surplus</t>
  </si>
  <si>
    <t>Treasury stock</t>
  </si>
  <si>
    <t>Other capital of owners</t>
  </si>
  <si>
    <t>Difference upon assets revaluation</t>
  </si>
  <si>
    <t>Foreign Exchange difference</t>
  </si>
  <si>
    <t>Business development funds</t>
  </si>
  <si>
    <t>Reserved funds</t>
  </si>
  <si>
    <t>Other owners' funds</t>
  </si>
  <si>
    <t>Undistributed earning</t>
  </si>
  <si>
    <t>Funds for capital expenditure</t>
  </si>
  <si>
    <t>Other budgets and funds</t>
  </si>
  <si>
    <t>Bonus and welfare funds</t>
  </si>
  <si>
    <t>Budgets</t>
  </si>
  <si>
    <t>Budgets for fixed assets</t>
  </si>
  <si>
    <t>TOTAL RESOURCES ( 440 = 300 + 400 )</t>
  </si>
  <si>
    <t>OFF BALANCE SHEET ITEMS</t>
  </si>
  <si>
    <t>Operating lease assets</t>
  </si>
  <si>
    <t>Goods held under trust or for processing</t>
  </si>
  <si>
    <t>Goods received on consignment for sale</t>
  </si>
  <si>
    <t>Bad debts written off</t>
  </si>
  <si>
    <t>Currency</t>
  </si>
  <si>
    <t>Subsidies of state budget</t>
  </si>
  <si>
    <t>ITEMS</t>
  </si>
  <si>
    <t>EXP.</t>
  </si>
  <si>
    <t>END OF YEAR</t>
  </si>
  <si>
    <t>BEGINNING OF YEAR</t>
  </si>
  <si>
    <t>CODE</t>
  </si>
  <si>
    <t>NO.</t>
  </si>
  <si>
    <t>ASSETS</t>
  </si>
  <si>
    <t>TU LIEM URBAN DEVELOPMENT JOINT STOCK COMPANY</t>
  </si>
  <si>
    <t>BALANCE SHEET</t>
  </si>
  <si>
    <t>A -</t>
  </si>
  <si>
    <t>I.</t>
  </si>
  <si>
    <t>1.</t>
  </si>
  <si>
    <t>2.</t>
  </si>
  <si>
    <t>II.</t>
  </si>
  <si>
    <t>III.</t>
  </si>
  <si>
    <t>3.</t>
  </si>
  <si>
    <t>4.</t>
  </si>
  <si>
    <t>5.</t>
  </si>
  <si>
    <t>6.</t>
  </si>
  <si>
    <t>IV.</t>
  </si>
  <si>
    <t>V.</t>
  </si>
  <si>
    <t>B -</t>
  </si>
  <si>
    <t>7.</t>
  </si>
  <si>
    <t>8.</t>
  </si>
  <si>
    <t>9.</t>
  </si>
  <si>
    <t>LIABILITIES (300 = 310 + 330)</t>
  </si>
  <si>
    <r>
      <t>CURRENT ASSETS</t>
    </r>
    <r>
      <rPr>
        <b/>
        <sz val="10"/>
        <rFont val="Times New Roman"/>
        <family val="1"/>
      </rPr>
      <t xml:space="preserve"> (100= 110 + 120 + 130 + 140 + 150)</t>
    </r>
  </si>
  <si>
    <r>
      <t>LONG TERM ASSETS</t>
    </r>
    <r>
      <rPr>
        <b/>
        <sz val="10"/>
        <rFont val="Times New Roman"/>
        <family val="1"/>
      </rPr>
      <t xml:space="preserve"> (200 =210 + 220 + 240 + 250 + 260)</t>
    </r>
  </si>
  <si>
    <t>INCOME STATEMENT</t>
  </si>
  <si>
    <t>QUARTER 4, 2007</t>
  </si>
  <si>
    <t>ITMES</t>
  </si>
  <si>
    <t>QUARTER 4</t>
  </si>
  <si>
    <t>THIS YEAR</t>
  </si>
  <si>
    <t>LAST YEAR</t>
  </si>
  <si>
    <t>Accumulated from beginning of</t>
  </si>
  <si>
    <t xml:space="preserve"> LAST YEAR</t>
  </si>
  <si>
    <t>1. Gross sales</t>
  </si>
  <si>
    <t>2. Deductions</t>
  </si>
  <si>
    <t>3. Net Sales (10 = 01- 03) of which:</t>
  </si>
  <si>
    <t>4. Cost of goods sold. Of which</t>
  </si>
  <si>
    <t>5. Gross profit (20 = 10 -11 )</t>
  </si>
  <si>
    <t>6. Financial income</t>
  </si>
  <si>
    <t>7. Financial expense</t>
  </si>
  <si>
    <t xml:space="preserve">       of which : interest expense</t>
  </si>
  <si>
    <t>8. Selling expenses</t>
  </si>
  <si>
    <t>9. General and administration expenses</t>
  </si>
  <si>
    <t>10. Net profit [30 = 20 + (21 - 22) -  (24 + 25)]</t>
  </si>
  <si>
    <t>11. Other income</t>
  </si>
  <si>
    <t>12. Other expenses</t>
  </si>
  <si>
    <t>13. Other profit ( 40=31 - 32 )</t>
  </si>
  <si>
    <t>14. Total before tax profit  (50 = 30 + 40)</t>
  </si>
  <si>
    <t>15. Corporate income tax payable</t>
  </si>
  <si>
    <t>16. Deferred corporate income tax</t>
  </si>
  <si>
    <t>17. After tax p rofit</t>
  </si>
  <si>
    <t>18. Earning per share</t>
  </si>
  <si>
    <t>- After deducting sales of joint ventures</t>
  </si>
  <si>
    <t xml:space="preserve">- Sales allocated to joint ventures </t>
  </si>
  <si>
    <t>- After deducting cost of goods sold of joint ventures</t>
  </si>
  <si>
    <t>- Allocated to joint ventures</t>
  </si>
  <si>
    <t>- After deducting portions of joint ventures</t>
  </si>
  <si>
    <t>(DIRECT)</t>
  </si>
  <si>
    <t>YEAR 2007</t>
  </si>
  <si>
    <t>I. Cash flows from operating activities</t>
  </si>
  <si>
    <t xml:space="preserve">  1. Sales</t>
  </si>
  <si>
    <t xml:space="preserve">  2. Payment to suppliers</t>
  </si>
  <si>
    <t xml:space="preserve">  3. Payment to employees</t>
  </si>
  <si>
    <t xml:space="preserve">  4. Interest payment</t>
  </si>
  <si>
    <t xml:space="preserve">  5. Payment for corporate income tax</t>
  </si>
  <si>
    <t xml:space="preserve">  6. Other collections from operating activities</t>
  </si>
  <si>
    <t xml:space="preserve">  7. Other payment for operating activities</t>
  </si>
  <si>
    <t>Net cash flows from operating activities</t>
  </si>
  <si>
    <t>II. Cash flows from investing activities</t>
  </si>
  <si>
    <t xml:space="preserve">  1. Purchase of fixed assets and other long term assets</t>
  </si>
  <si>
    <t xml:space="preserve">  2. Proceeds from sales or disposal of fixed assets</t>
  </si>
  <si>
    <t xml:space="preserve">  3. Cash lending and purchasing of debt tools </t>
  </si>
  <si>
    <t xml:space="preserve">  4. Return of lending, reselling of debt tools</t>
  </si>
  <si>
    <t xml:space="preserve">  5. Investment to other entities</t>
  </si>
  <si>
    <t xml:space="preserve">  6. Return of investment in other entities</t>
  </si>
  <si>
    <t xml:space="preserve">  7. Interest from investment in other entities</t>
  </si>
  <si>
    <t>Net cash flows from investing activities</t>
  </si>
  <si>
    <t>III. Cash flows from financing activities</t>
  </si>
  <si>
    <t>1. Cash received from issuing stock, owner's capital contribution</t>
  </si>
  <si>
    <t xml:space="preserve"> 2. Cash payment in capital recovery and purchasing of treasury stock</t>
  </si>
  <si>
    <t xml:space="preserve">  3. Short term and long term borrowings received</t>
  </si>
  <si>
    <t xml:space="preserve">  4. Payment of debts</t>
  </si>
  <si>
    <t xml:space="preserve">  5. Payment for financial lease</t>
  </si>
  <si>
    <t xml:space="preserve">  6. Dividend, Interest paid to investors</t>
  </si>
  <si>
    <t>Net cash flows from financing activities</t>
  </si>
  <si>
    <t xml:space="preserve">Beginning cash &amp; cash equivalent </t>
  </si>
  <si>
    <t>Influence of foreign exchange change</t>
  </si>
  <si>
    <t xml:space="preserve">Cash and cash equivalent at the end of period </t>
  </si>
  <si>
    <t>CASH FLOWS STATEMENT</t>
  </si>
  <si>
    <t xml:space="preserve">Net cash flows in reporting period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</si>
</sst>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"/>
    <numFmt numFmtId="166" formatCode="0.000"/>
    <numFmt numFmtId="167" formatCode="_-&quot;£&quot;* #,##0_-;\-&quot;£&quot;* #,##0_-;_-&quot;£&quot;* &quot;-&quot;_-;_-@_-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&quot;\&quot;#,##0.00;[Red]\-&quot;\&quot;#,##0.0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$&quot;#,##0;[Red]\-&quot;$&quot;#,##0"/>
    <numFmt numFmtId="177" formatCode="&quot;VND&quot;#,##0_);[Red]\(&quot;VND&quot;#,##0\)"/>
    <numFmt numFmtId="178" formatCode="00.000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&quot;ß&quot;#,##0;\-&quot;&quot;\ß&quot;&quot;#,##0"/>
    <numFmt numFmtId="184" formatCode="\t0.00%"/>
    <numFmt numFmtId="185" formatCode="\t#\ ??/??"/>
    <numFmt numFmtId="186" formatCode="#,##0;\(#,##0\)"/>
    <numFmt numFmtId="187" formatCode="&quot;?&quot;#,##0;&quot;?&quot;\-#,##0"/>
    <numFmt numFmtId="188" formatCode="#,##0;[Red]\(#,##0\)"/>
    <numFmt numFmtId="189" formatCode="#,##0.0"/>
    <numFmt numFmtId="190" formatCode="#,##0;[Red]#,##0"/>
    <numFmt numFmtId="191" formatCode="_(* #,##0.0_);_(* \(#,##0.0\);_(* &quot;-&quot;??_);_(@_)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(* #,##0.000_);_(* \(#,##0.000\);_(* &quot;-&quot;??_);_(@_)"/>
    <numFmt numFmtId="197" formatCode="_(* #,##0.0_);_(* \(#,##0.0\);_(* &quot;-&quot;?_);_(@_)"/>
    <numFmt numFmtId="198" formatCode="0.0000%"/>
    <numFmt numFmtId="199" formatCode="dd/mm"/>
    <numFmt numFmtId="200" formatCode="#,##0\ \ \ \ \ \ \ \ \ \ \ \ \ \ \ \ \ \ \ \ \ \ \ \ \ \ \ \ \ \ \ \ \ \ \ \ \ \ \ \ \ \ \ \ \ \ \ \ \ \ \ \ \ \ \ \ \ \ \ \ \ \ \ \ \ \ \ \ "/>
    <numFmt numFmtId="201" formatCode="_(* #,##0.0000_);_(* \(#,##0.0000\);_(* &quot;-&quot;??_);_(@_)"/>
    <numFmt numFmtId="202" formatCode="#,##0\ \ \ \ \ \ \ \ \ \ \ \ \ \ \ \ \ \ \ \ \ \ \ \ \ \ \ \ \ \ \ \ \ \ \ \ \ \ \ \ \ \ \ \ \ \ \ \ \ \ \ \ \ "/>
    <numFmt numFmtId="203" formatCode="#,##0\ &quot;                            &quot;"/>
    <numFmt numFmtId="204" formatCode="#,##0&quot;                                             &quot;"/>
    <numFmt numFmtId="205" formatCode="#,##0\ &quot;                                             &quot;"/>
    <numFmt numFmtId="206" formatCode="#,##0\ &quot;.                                             &quot;"/>
    <numFmt numFmtId="207" formatCode="#,##0\ &quot;                                                                     .&quot;"/>
    <numFmt numFmtId="208" formatCode="#,##0\ &quot;                                                      .&quot;"/>
    <numFmt numFmtId="209" formatCode="#,##0\ &quot;                                    .&quot;"/>
    <numFmt numFmtId="210" formatCode="[$€-2]\ #,##0.00_);[Red]\([$€-2]\ #,##0.00\)"/>
  </numFmts>
  <fonts count="70">
    <font>
      <sz val="12"/>
      <name val=".VnTime"/>
      <family val="0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0"/>
      <name val="Arial"/>
      <family val="2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sz val="11"/>
      <name val=".VnTime"/>
      <family val="0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Arial"/>
      <family val="0"/>
    </font>
    <font>
      <sz val="10"/>
      <name val="Times New Roman"/>
      <family val="0"/>
    </font>
    <font>
      <u val="single"/>
      <sz val="12"/>
      <color indexed="36"/>
      <name val=".VnTime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.VnTime"/>
      <family val="0"/>
    </font>
    <font>
      <sz val="8"/>
      <color indexed="12"/>
      <name val="Helv"/>
      <family val="0"/>
    </font>
    <font>
      <sz val="12"/>
      <name val="Arial"/>
      <family val="2"/>
    </font>
    <font>
      <sz val="7"/>
      <name val="Small Fonts"/>
      <family val="0"/>
    </font>
    <font>
      <sz val="10"/>
      <name val="VNtimes new roman"/>
      <family val="0"/>
    </font>
    <font>
      <i/>
      <sz val="10"/>
      <name val="MS Sans Serif"/>
      <family val="0"/>
    </font>
    <font>
      <sz val="13"/>
      <name val=".VnTime"/>
      <family val="0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0"/>
      <name val="??"/>
      <family val="3"/>
    </font>
    <font>
      <b/>
      <sz val="12"/>
      <name val=".VnTime"/>
      <family val="2"/>
    </font>
    <font>
      <b/>
      <sz val="16"/>
      <name val=".VnTimeH"/>
      <family val="2"/>
    </font>
    <font>
      <b/>
      <sz val="10"/>
      <name val=".VnTimeH"/>
      <family val="2"/>
    </font>
    <font>
      <b/>
      <sz val="10"/>
      <name val=".VnTime"/>
      <family val="2"/>
    </font>
    <font>
      <sz val="10"/>
      <name val=".VnTime"/>
      <family val="2"/>
    </font>
    <font>
      <b/>
      <sz val="12"/>
      <name val=".VnTimeH"/>
      <family val="2"/>
    </font>
    <font>
      <sz val="8"/>
      <name val=".VnTime"/>
      <family val="2"/>
    </font>
    <font>
      <b/>
      <sz val="8"/>
      <name val=".VnTime"/>
      <family val="2"/>
    </font>
    <font>
      <b/>
      <sz val="11"/>
      <name val=".VnTimeH"/>
      <family val="2"/>
    </font>
    <font>
      <b/>
      <sz val="13"/>
      <name val=".VnTimeH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i/>
      <sz val="11"/>
      <color indexed="16"/>
      <name val="Times New Roman"/>
      <family val="1"/>
    </font>
    <font>
      <b/>
      <sz val="11"/>
      <color indexed="61"/>
      <name val="Times New Roman"/>
      <family val="1"/>
    </font>
    <font>
      <sz val="10"/>
      <name val="VNI-Times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</borders>
  <cellStyleXfs count="116"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8" fillId="2" borderId="0">
      <alignment/>
      <protection/>
    </xf>
    <xf numFmtId="0" fontId="10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10" fillId="2" borderId="0">
      <alignment/>
      <protection/>
    </xf>
    <xf numFmtId="0" fontId="0" fillId="0" borderId="0">
      <alignment/>
      <protection/>
    </xf>
    <xf numFmtId="0" fontId="11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11" fillId="2" borderId="0">
      <alignment/>
      <protection/>
    </xf>
    <xf numFmtId="0" fontId="12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12" fillId="0" borderId="0">
      <alignment wrapText="1"/>
      <protection/>
    </xf>
    <xf numFmtId="0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3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37" fontId="15" fillId="0" borderId="0">
      <alignment/>
      <protection/>
    </xf>
    <xf numFmtId="0" fontId="16" fillId="0" borderId="0">
      <alignment/>
      <protection/>
    </xf>
    <xf numFmtId="166" fontId="6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8" fillId="0" borderId="0">
      <alignment/>
      <protection/>
    </xf>
    <xf numFmtId="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6" fillId="0" borderId="0">
      <alignment/>
      <protection/>
    </xf>
    <xf numFmtId="0" fontId="6" fillId="0" borderId="0" applyFont="0" applyFill="0" applyBorder="0" applyAlignment="0" applyProtection="0"/>
    <xf numFmtId="185" fontId="6" fillId="0" borderId="0">
      <alignment/>
      <protection/>
    </xf>
    <xf numFmtId="2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20" fillId="2" borderId="0" applyNumberFormat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Protection="0">
      <alignment/>
    </xf>
    <xf numFmtId="0" fontId="21" fillId="0" borderId="0" applyProtection="0">
      <alignment/>
    </xf>
    <xf numFmtId="0" fontId="23" fillId="0" borderId="0" applyNumberFormat="0" applyFill="0" applyBorder="0" applyAlignment="0" applyProtection="0"/>
    <xf numFmtId="0" fontId="24" fillId="0" borderId="0">
      <alignment/>
      <protection/>
    </xf>
    <xf numFmtId="10" fontId="20" fillId="3" borderId="3" applyNumberFormat="0" applyBorder="0" applyAlignment="0" applyProtection="0"/>
    <xf numFmtId="0" fontId="24" fillId="0" borderId="0">
      <alignment/>
      <protection/>
    </xf>
    <xf numFmtId="167" fontId="6" fillId="0" borderId="4">
      <alignment/>
      <protection/>
    </xf>
    <xf numFmtId="16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18" fillId="0" borderId="0">
      <alignment/>
      <protection/>
    </xf>
    <xf numFmtId="37" fontId="26" fillId="0" borderId="0">
      <alignment/>
      <protection/>
    </xf>
    <xf numFmtId="177" fontId="27" fillId="0" borderId="0">
      <alignment/>
      <protection/>
    </xf>
    <xf numFmtId="0" fontId="60" fillId="0" borderId="0">
      <alignment vertical="top"/>
      <protection/>
    </xf>
    <xf numFmtId="0" fontId="6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81" fontId="29" fillId="0" borderId="5">
      <alignment horizontal="right" vertical="center"/>
      <protection/>
    </xf>
    <xf numFmtId="182" fontId="29" fillId="0" borderId="5">
      <alignment horizontal="center"/>
      <protection/>
    </xf>
    <xf numFmtId="0" fontId="6" fillId="0" borderId="6" applyNumberFormat="0" applyFont="0" applyFill="0" applyAlignment="0" applyProtection="0"/>
    <xf numFmtId="179" fontId="29" fillId="0" borderId="0">
      <alignment/>
      <protection/>
    </xf>
    <xf numFmtId="180" fontId="29" fillId="0" borderId="3">
      <alignment/>
      <protection/>
    </xf>
    <xf numFmtId="0" fontId="30" fillId="0" borderId="0" applyNumberForma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0" fontId="25" fillId="0" borderId="0">
      <alignment/>
      <protection/>
    </xf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35" fillId="0" borderId="0">
      <alignment/>
      <protection/>
    </xf>
    <xf numFmtId="170" fontId="34" fillId="0" borderId="0" applyFont="0" applyFill="0" applyBorder="0" applyAlignment="0" applyProtection="0"/>
    <xf numFmtId="17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  <protection/>
    </xf>
  </cellStyleXfs>
  <cellXfs count="254">
    <xf numFmtId="0" fontId="0" fillId="0" borderId="0" xfId="0" applyAlignment="1">
      <alignment/>
    </xf>
    <xf numFmtId="0" fontId="6" fillId="0" borderId="0" xfId="23" applyFont="1" applyFill="1">
      <alignment/>
      <protection/>
    </xf>
    <xf numFmtId="0" fontId="6" fillId="0" borderId="7" xfId="23" applyFont="1" applyFill="1" applyBorder="1">
      <alignment/>
      <protection/>
    </xf>
    <xf numFmtId="0" fontId="39" fillId="0" borderId="8" xfId="23" applyFont="1" applyFill="1" applyBorder="1">
      <alignment/>
      <protection/>
    </xf>
    <xf numFmtId="0" fontId="39" fillId="0" borderId="9" xfId="23" applyFont="1" applyFill="1" applyBorder="1">
      <alignment/>
      <protection/>
    </xf>
    <xf numFmtId="0" fontId="6" fillId="0" borderId="9" xfId="23" applyFont="1" applyFill="1" applyBorder="1">
      <alignment/>
      <protection/>
    </xf>
    <xf numFmtId="0" fontId="6" fillId="0" borderId="10" xfId="23" applyFont="1" applyFill="1" applyBorder="1">
      <alignment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40" fillId="0" borderId="3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0" fillId="0" borderId="3" xfId="0" applyFont="1" applyBorder="1" applyAlignment="1">
      <alignment horizontal="center"/>
    </xf>
    <xf numFmtId="0" fontId="45" fillId="0" borderId="3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15" xfId="0" applyBorder="1" applyAlignment="1">
      <alignment vertical="center" wrapText="1"/>
    </xf>
    <xf numFmtId="3" fontId="44" fillId="0" borderId="15" xfId="0" applyNumberFormat="1" applyFont="1" applyBorder="1" applyAlignment="1">
      <alignment/>
    </xf>
    <xf numFmtId="3" fontId="44" fillId="0" borderId="12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44" fillId="0" borderId="13" xfId="0" applyNumberFormat="1" applyFont="1" applyBorder="1" applyAlignment="1">
      <alignment/>
    </xf>
    <xf numFmtId="0" fontId="40" fillId="0" borderId="3" xfId="0" applyFont="1" applyBorder="1" applyAlignment="1">
      <alignment/>
    </xf>
    <xf numFmtId="3" fontId="43" fillId="0" borderId="3" xfId="0" applyNumberFormat="1" applyFont="1" applyBorder="1" applyAlignment="1">
      <alignment/>
    </xf>
    <xf numFmtId="0" fontId="40" fillId="0" borderId="0" xfId="0" applyFont="1" applyAlignment="1">
      <alignment/>
    </xf>
    <xf numFmtId="3" fontId="43" fillId="0" borderId="14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0" fillId="0" borderId="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18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54" fillId="4" borderId="0" xfId="0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1" fillId="0" borderId="20" xfId="0" applyFont="1" applyFill="1" applyBorder="1" applyAlignment="1">
      <alignment vertical="center"/>
    </xf>
    <xf numFmtId="0" fontId="51" fillId="0" borderId="20" xfId="0" applyFont="1" applyFill="1" applyBorder="1" applyAlignment="1">
      <alignment/>
    </xf>
    <xf numFmtId="0" fontId="55" fillId="0" borderId="21" xfId="0" applyFont="1" applyFill="1" applyBorder="1" applyAlignment="1">
      <alignment horizontal="right"/>
    </xf>
    <xf numFmtId="0" fontId="50" fillId="0" borderId="12" xfId="0" applyFont="1" applyFill="1" applyBorder="1" applyAlignment="1">
      <alignment/>
    </xf>
    <xf numFmtId="0" fontId="38" fillId="0" borderId="21" xfId="0" applyFont="1" applyFill="1" applyBorder="1" applyAlignment="1">
      <alignment horizontal="right"/>
    </xf>
    <xf numFmtId="0" fontId="56" fillId="0" borderId="21" xfId="0" applyFont="1" applyFill="1" applyBorder="1" applyAlignment="1">
      <alignment horizontal="right"/>
    </xf>
    <xf numFmtId="0" fontId="52" fillId="0" borderId="12" xfId="0" applyFont="1" applyFill="1" applyBorder="1" applyAlignment="1">
      <alignment/>
    </xf>
    <xf numFmtId="0" fontId="55" fillId="0" borderId="22" xfId="0" applyFont="1" applyFill="1" applyBorder="1" applyAlignment="1">
      <alignment horizontal="right"/>
    </xf>
    <xf numFmtId="0" fontId="51" fillId="0" borderId="23" xfId="0" applyFont="1" applyFill="1" applyBorder="1" applyAlignment="1">
      <alignment vertical="center"/>
    </xf>
    <xf numFmtId="0" fontId="51" fillId="4" borderId="0" xfId="0" applyFont="1" applyFill="1" applyAlignment="1">
      <alignment/>
    </xf>
    <xf numFmtId="0" fontId="51" fillId="4" borderId="0" xfId="0" applyFont="1" applyFill="1" applyAlignment="1">
      <alignment/>
    </xf>
    <xf numFmtId="0" fontId="50" fillId="4" borderId="0" xfId="0" applyFont="1" applyFill="1" applyBorder="1" applyAlignment="1">
      <alignment horizontal="center"/>
    </xf>
    <xf numFmtId="164" fontId="51" fillId="4" borderId="0" xfId="55" applyNumberFormat="1" applyFont="1" applyFill="1" applyAlignment="1">
      <alignment/>
    </xf>
    <xf numFmtId="0" fontId="57" fillId="4" borderId="0" xfId="0" applyFont="1" applyFill="1" applyAlignment="1">
      <alignment horizontal="center"/>
    </xf>
    <xf numFmtId="0" fontId="50" fillId="4" borderId="0" xfId="0" applyFont="1" applyFill="1" applyBorder="1" applyAlignment="1">
      <alignment horizontal="center"/>
    </xf>
    <xf numFmtId="0" fontId="50" fillId="4" borderId="24" xfId="0" applyFont="1" applyFill="1" applyBorder="1" applyAlignment="1">
      <alignment horizontal="center" vertical="center" wrapText="1"/>
    </xf>
    <xf numFmtId="0" fontId="50" fillId="4" borderId="25" xfId="0" applyFont="1" applyFill="1" applyBorder="1" applyAlignment="1">
      <alignment horizontal="center" vertical="center" wrapText="1"/>
    </xf>
    <xf numFmtId="38" fontId="50" fillId="4" borderId="25" xfId="55" applyNumberFormat="1" applyFont="1" applyFill="1" applyBorder="1" applyAlignment="1">
      <alignment horizontal="center" vertical="center" wrapText="1"/>
    </xf>
    <xf numFmtId="38" fontId="50" fillId="4" borderId="26" xfId="55" applyNumberFormat="1" applyFont="1" applyFill="1" applyBorder="1" applyAlignment="1">
      <alignment horizontal="center" vertical="center" wrapText="1"/>
    </xf>
    <xf numFmtId="0" fontId="50" fillId="4" borderId="0" xfId="0" applyFont="1" applyFill="1" applyAlignment="1">
      <alignment/>
    </xf>
    <xf numFmtId="0" fontId="50" fillId="4" borderId="27" xfId="0" applyFont="1" applyFill="1" applyBorder="1" applyAlignment="1">
      <alignment/>
    </xf>
    <xf numFmtId="0" fontId="50" fillId="4" borderId="3" xfId="0" applyFont="1" applyFill="1" applyBorder="1" applyAlignment="1">
      <alignment horizontal="center" wrapText="1"/>
    </xf>
    <xf numFmtId="164" fontId="50" fillId="4" borderId="3" xfId="55" applyNumberFormat="1" applyFont="1" applyFill="1" applyBorder="1" applyAlignment="1" quotePrefix="1">
      <alignment horizontal="center" wrapText="1"/>
    </xf>
    <xf numFmtId="38" fontId="50" fillId="4" borderId="28" xfId="55" applyNumberFormat="1" applyFont="1" applyFill="1" applyBorder="1" applyAlignment="1">
      <alignment horizontal="center" wrapText="1"/>
    </xf>
    <xf numFmtId="0" fontId="50" fillId="4" borderId="15" xfId="0" applyFont="1" applyFill="1" applyBorder="1" applyAlignment="1">
      <alignment/>
    </xf>
    <xf numFmtId="0" fontId="50" fillId="4" borderId="15" xfId="0" applyFont="1" applyFill="1" applyBorder="1" applyAlignment="1">
      <alignment horizontal="center"/>
    </xf>
    <xf numFmtId="0" fontId="51" fillId="4" borderId="15" xfId="0" applyFont="1" applyFill="1" applyBorder="1" applyAlignment="1">
      <alignment horizontal="center"/>
    </xf>
    <xf numFmtId="38" fontId="50" fillId="4" borderId="15" xfId="55" applyNumberFormat="1" applyFont="1" applyFill="1" applyBorder="1" applyAlignment="1">
      <alignment/>
    </xf>
    <xf numFmtId="38" fontId="50" fillId="4" borderId="29" xfId="55" applyNumberFormat="1" applyFont="1" applyFill="1" applyBorder="1" applyAlignment="1">
      <alignment/>
    </xf>
    <xf numFmtId="0" fontId="50" fillId="4" borderId="0" xfId="0" applyFont="1" applyFill="1" applyAlignment="1">
      <alignment/>
    </xf>
    <xf numFmtId="0" fontId="59" fillId="4" borderId="12" xfId="0" applyFont="1" applyFill="1" applyBorder="1" applyAlignment="1">
      <alignment horizontal="center"/>
    </xf>
    <xf numFmtId="0" fontId="51" fillId="4" borderId="12" xfId="0" applyFont="1" applyFill="1" applyBorder="1" applyAlignment="1">
      <alignment horizontal="center"/>
    </xf>
    <xf numFmtId="38" fontId="59" fillId="4" borderId="12" xfId="55" applyNumberFormat="1" applyFont="1" applyFill="1" applyBorder="1" applyAlignment="1">
      <alignment/>
    </xf>
    <xf numFmtId="38" fontId="59" fillId="4" borderId="30" xfId="55" applyNumberFormat="1" applyFont="1" applyFill="1" applyBorder="1" applyAlignment="1">
      <alignment/>
    </xf>
    <xf numFmtId="0" fontId="59" fillId="4" borderId="0" xfId="0" applyFont="1" applyFill="1" applyAlignment="1">
      <alignment/>
    </xf>
    <xf numFmtId="38" fontId="51" fillId="4" borderId="12" xfId="55" applyNumberFormat="1" applyFont="1" applyFill="1" applyBorder="1" applyAlignment="1">
      <alignment/>
    </xf>
    <xf numFmtId="38" fontId="51" fillId="4" borderId="30" xfId="55" applyNumberFormat="1" applyFont="1" applyFill="1" applyBorder="1" applyAlignment="1">
      <alignment/>
    </xf>
    <xf numFmtId="0" fontId="51" fillId="4" borderId="21" xfId="0" applyFont="1" applyFill="1" applyBorder="1" applyAlignment="1">
      <alignment/>
    </xf>
    <xf numFmtId="0" fontId="50" fillId="4" borderId="12" xfId="0" applyFont="1" applyFill="1" applyBorder="1" applyAlignment="1">
      <alignment/>
    </xf>
    <xf numFmtId="0" fontId="50" fillId="4" borderId="12" xfId="0" applyFont="1" applyFill="1" applyBorder="1" applyAlignment="1">
      <alignment horizontal="center"/>
    </xf>
    <xf numFmtId="38" fontId="50" fillId="4" borderId="12" xfId="55" applyNumberFormat="1" applyFont="1" applyFill="1" applyBorder="1" applyAlignment="1">
      <alignment/>
    </xf>
    <xf numFmtId="38" fontId="50" fillId="4" borderId="30" xfId="55" applyNumberFormat="1" applyFont="1" applyFill="1" applyBorder="1" applyAlignment="1">
      <alignment/>
    </xf>
    <xf numFmtId="0" fontId="51" fillId="4" borderId="12" xfId="0" applyFont="1" applyFill="1" applyBorder="1" applyAlignment="1">
      <alignment/>
    </xf>
    <xf numFmtId="0" fontId="50" fillId="4" borderId="31" xfId="0" applyFont="1" applyFill="1" applyBorder="1" applyAlignment="1">
      <alignment/>
    </xf>
    <xf numFmtId="0" fontId="50" fillId="4" borderId="32" xfId="0" applyFont="1" applyFill="1" applyBorder="1" applyAlignment="1">
      <alignment horizontal="center" vertical="center" wrapText="1"/>
    </xf>
    <xf numFmtId="0" fontId="51" fillId="4" borderId="32" xfId="0" applyFont="1" applyFill="1" applyBorder="1" applyAlignment="1">
      <alignment horizontal="center" vertical="center" wrapText="1"/>
    </xf>
    <xf numFmtId="38" fontId="50" fillId="4" borderId="32" xfId="55" applyNumberFormat="1" applyFont="1" applyFill="1" applyBorder="1" applyAlignment="1">
      <alignment vertical="center" wrapText="1"/>
    </xf>
    <xf numFmtId="38" fontId="50" fillId="4" borderId="33" xfId="55" applyNumberFormat="1" applyFont="1" applyFill="1" applyBorder="1" applyAlignment="1">
      <alignment vertical="center" wrapText="1"/>
    </xf>
    <xf numFmtId="38" fontId="51" fillId="4" borderId="0" xfId="55" applyNumberFormat="1" applyFont="1" applyFill="1" applyAlignment="1">
      <alignment/>
    </xf>
    <xf numFmtId="38" fontId="50" fillId="4" borderId="24" xfId="55" applyNumberFormat="1" applyFont="1" applyFill="1" applyBorder="1" applyAlignment="1">
      <alignment horizontal="center" vertical="center" wrapText="1"/>
    </xf>
    <xf numFmtId="0" fontId="50" fillId="4" borderId="27" xfId="0" applyFont="1" applyFill="1" applyBorder="1" applyAlignment="1">
      <alignment/>
    </xf>
    <xf numFmtId="0" fontId="50" fillId="4" borderId="3" xfId="0" applyFont="1" applyFill="1" applyBorder="1" applyAlignment="1">
      <alignment horizontal="center" vertical="center" wrapText="1"/>
    </xf>
    <xf numFmtId="0" fontId="51" fillId="4" borderId="3" xfId="0" applyFont="1" applyFill="1" applyBorder="1" applyAlignment="1">
      <alignment horizontal="center" vertical="center" wrapText="1"/>
    </xf>
    <xf numFmtId="164" fontId="50" fillId="4" borderId="3" xfId="55" applyNumberFormat="1" applyFont="1" applyFill="1" applyBorder="1" applyAlignment="1" quotePrefix="1">
      <alignment horizontal="center" vertical="center" wrapText="1"/>
    </xf>
    <xf numFmtId="164" fontId="50" fillId="4" borderId="28" xfId="55" applyNumberFormat="1" applyFont="1" applyFill="1" applyBorder="1" applyAlignment="1" quotePrefix="1">
      <alignment horizontal="center" vertical="center" wrapText="1"/>
    </xf>
    <xf numFmtId="0" fontId="50" fillId="4" borderId="0" xfId="0" applyFont="1" applyFill="1" applyAlignment="1">
      <alignment horizontal="center"/>
    </xf>
    <xf numFmtId="0" fontId="50" fillId="4" borderId="34" xfId="0" applyFont="1" applyFill="1" applyBorder="1" applyAlignment="1">
      <alignment horizontal="center" vertical="center" wrapText="1"/>
    </xf>
    <xf numFmtId="0" fontId="50" fillId="4" borderId="35" xfId="0" applyFont="1" applyFill="1" applyBorder="1" applyAlignment="1">
      <alignment horizontal="center" vertical="center" wrapText="1"/>
    </xf>
    <xf numFmtId="0" fontId="51" fillId="4" borderId="36" xfId="0" applyFont="1" applyFill="1" applyBorder="1" applyAlignment="1">
      <alignment horizontal="center"/>
    </xf>
    <xf numFmtId="0" fontId="51" fillId="4" borderId="37" xfId="0" applyFont="1" applyFill="1" applyBorder="1" applyAlignment="1">
      <alignment horizontal="center"/>
    </xf>
    <xf numFmtId="0" fontId="51" fillId="4" borderId="4" xfId="0" applyFont="1" applyFill="1" applyBorder="1" applyAlignment="1">
      <alignment horizontal="center"/>
    </xf>
    <xf numFmtId="38" fontId="51" fillId="4" borderId="4" xfId="55" applyNumberFormat="1" applyFont="1" applyFill="1" applyBorder="1" applyAlignment="1">
      <alignment/>
    </xf>
    <xf numFmtId="38" fontId="51" fillId="4" borderId="38" xfId="55" applyNumberFormat="1" applyFont="1" applyFill="1" applyBorder="1" applyAlignment="1">
      <alignment/>
    </xf>
    <xf numFmtId="0" fontId="51" fillId="4" borderId="21" xfId="0" applyFont="1" applyFill="1" applyBorder="1" applyAlignment="1">
      <alignment horizontal="center"/>
    </xf>
    <xf numFmtId="0" fontId="51" fillId="4" borderId="39" xfId="0" applyFont="1" applyFill="1" applyBorder="1" applyAlignment="1">
      <alignment horizontal="center"/>
    </xf>
    <xf numFmtId="0" fontId="51" fillId="4" borderId="31" xfId="0" applyFont="1" applyFill="1" applyBorder="1" applyAlignment="1">
      <alignment horizontal="center"/>
    </xf>
    <xf numFmtId="0" fontId="51" fillId="4" borderId="40" xfId="0" applyFont="1" applyFill="1" applyBorder="1" applyAlignment="1">
      <alignment horizontal="center"/>
    </xf>
    <xf numFmtId="0" fontId="51" fillId="4" borderId="32" xfId="0" applyFont="1" applyFill="1" applyBorder="1" applyAlignment="1">
      <alignment horizontal="center"/>
    </xf>
    <xf numFmtId="38" fontId="51" fillId="4" borderId="32" xfId="55" applyNumberFormat="1" applyFont="1" applyFill="1" applyBorder="1" applyAlignment="1">
      <alignment/>
    </xf>
    <xf numFmtId="38" fontId="51" fillId="4" borderId="33" xfId="55" applyNumberFormat="1" applyFont="1" applyFill="1" applyBorder="1" applyAlignment="1">
      <alignment/>
    </xf>
    <xf numFmtId="164" fontId="50" fillId="4" borderId="0" xfId="55" applyNumberFormat="1" applyFont="1" applyFill="1" applyAlignment="1">
      <alignment horizontal="center"/>
    </xf>
    <xf numFmtId="0" fontId="51" fillId="4" borderId="0" xfId="0" applyFont="1" applyFill="1" applyAlignment="1">
      <alignment horizontal="left"/>
    </xf>
    <xf numFmtId="0" fontId="51" fillId="4" borderId="0" xfId="0" applyFont="1" applyFill="1" applyAlignment="1">
      <alignment horizontal="left"/>
    </xf>
    <xf numFmtId="0" fontId="58" fillId="4" borderId="0" xfId="0" applyFont="1" applyFill="1" applyBorder="1" applyAlignment="1">
      <alignment horizontal="left" vertical="center"/>
    </xf>
    <xf numFmtId="0" fontId="61" fillId="4" borderId="0" xfId="0" applyFont="1" applyFill="1" applyAlignment="1">
      <alignment horizontal="center"/>
    </xf>
    <xf numFmtId="0" fontId="62" fillId="4" borderId="0" xfId="0" applyFont="1" applyFill="1" applyAlignment="1">
      <alignment/>
    </xf>
    <xf numFmtId="0" fontId="63" fillId="4" borderId="0" xfId="0" applyFont="1" applyFill="1" applyAlignment="1">
      <alignment/>
    </xf>
    <xf numFmtId="0" fontId="64" fillId="4" borderId="0" xfId="0" applyFont="1" applyFill="1" applyAlignment="1">
      <alignment/>
    </xf>
    <xf numFmtId="0" fontId="63" fillId="4" borderId="16" xfId="0" applyFont="1" applyFill="1" applyBorder="1" applyAlignment="1">
      <alignment/>
    </xf>
    <xf numFmtId="0" fontId="65" fillId="4" borderId="0" xfId="0" applyFont="1" applyFill="1" applyAlignment="1">
      <alignment/>
    </xf>
    <xf numFmtId="164" fontId="65" fillId="4" borderId="0" xfId="55" applyNumberFormat="1" applyFont="1" applyFill="1" applyAlignment="1">
      <alignment/>
    </xf>
    <xf numFmtId="0" fontId="63" fillId="4" borderId="0" xfId="0" applyFont="1" applyFill="1" applyAlignment="1">
      <alignment horizontal="left"/>
    </xf>
    <xf numFmtId="0" fontId="63" fillId="4" borderId="0" xfId="0" applyFont="1" applyFill="1" applyAlignment="1">
      <alignment horizontal="center"/>
    </xf>
    <xf numFmtId="0" fontId="63" fillId="4" borderId="0" xfId="0" applyFont="1" applyFill="1" applyBorder="1" applyAlignment="1">
      <alignment horizontal="center"/>
    </xf>
    <xf numFmtId="38" fontId="65" fillId="4" borderId="0" xfId="0" applyNumberFormat="1" applyFont="1" applyFill="1" applyAlignment="1">
      <alignment/>
    </xf>
    <xf numFmtId="38" fontId="65" fillId="4" borderId="0" xfId="55" applyNumberFormat="1" applyFont="1" applyFill="1" applyAlignment="1">
      <alignment/>
    </xf>
    <xf numFmtId="164" fontId="68" fillId="4" borderId="0" xfId="55" applyNumberFormat="1" applyFont="1" applyFill="1" applyAlignment="1">
      <alignment horizontal="center"/>
    </xf>
    <xf numFmtId="0" fontId="63" fillId="4" borderId="0" xfId="0" applyFont="1" applyFill="1" applyAlignment="1">
      <alignment horizontal="center"/>
    </xf>
    <xf numFmtId="164" fontId="63" fillId="4" borderId="0" xfId="55" applyNumberFormat="1" applyFont="1" applyFill="1" applyAlignment="1">
      <alignment horizontal="center"/>
    </xf>
    <xf numFmtId="0" fontId="65" fillId="4" borderId="0" xfId="0" applyFont="1" applyFill="1" applyAlignment="1">
      <alignment/>
    </xf>
    <xf numFmtId="0" fontId="65" fillId="4" borderId="0" xfId="0" applyFont="1" applyFill="1" applyAlignment="1">
      <alignment horizontal="center"/>
    </xf>
    <xf numFmtId="164" fontId="64" fillId="4" borderId="0" xfId="55" applyNumberFormat="1" applyFont="1" applyFill="1" applyAlignment="1">
      <alignment horizontal="right"/>
    </xf>
    <xf numFmtId="0" fontId="65" fillId="4" borderId="0" xfId="0" applyFont="1" applyFill="1" applyAlignment="1">
      <alignment horizontal="left"/>
    </xf>
    <xf numFmtId="0" fontId="63" fillId="4" borderId="41" xfId="0" applyFont="1" applyFill="1" applyBorder="1" applyAlignment="1">
      <alignment horizontal="center" vertical="center" wrapText="1"/>
    </xf>
    <xf numFmtId="0" fontId="63" fillId="4" borderId="42" xfId="0" applyFont="1" applyFill="1" applyBorder="1" applyAlignment="1">
      <alignment horizontal="center" vertical="center" wrapText="1"/>
    </xf>
    <xf numFmtId="0" fontId="63" fillId="4" borderId="42" xfId="0" applyFont="1" applyFill="1" applyBorder="1" applyAlignment="1">
      <alignment horizontal="center"/>
    </xf>
    <xf numFmtId="38" fontId="62" fillId="4" borderId="42" xfId="0" applyNumberFormat="1" applyFont="1" applyFill="1" applyBorder="1" applyAlignment="1">
      <alignment horizontal="center" vertical="center" wrapText="1"/>
    </xf>
    <xf numFmtId="38" fontId="62" fillId="4" borderId="43" xfId="0" applyNumberFormat="1" applyFont="1" applyFill="1" applyBorder="1" applyAlignment="1">
      <alignment horizontal="center" vertical="center" wrapText="1"/>
    </xf>
    <xf numFmtId="0" fontId="65" fillId="4" borderId="12" xfId="0" applyFont="1" applyFill="1" applyBorder="1" applyAlignment="1">
      <alignment horizontal="center"/>
    </xf>
    <xf numFmtId="38" fontId="63" fillId="4" borderId="12" xfId="55" applyNumberFormat="1" applyFont="1" applyFill="1" applyBorder="1" applyAlignment="1">
      <alignment/>
    </xf>
    <xf numFmtId="38" fontId="66" fillId="4" borderId="12" xfId="55" applyNumberFormat="1" applyFont="1" applyFill="1" applyBorder="1" applyAlignment="1">
      <alignment/>
    </xf>
    <xf numFmtId="38" fontId="66" fillId="4" borderId="30" xfId="55" applyNumberFormat="1" applyFont="1" applyFill="1" applyBorder="1" applyAlignment="1">
      <alignment/>
    </xf>
    <xf numFmtId="0" fontId="64" fillId="4" borderId="12" xfId="0" applyFont="1" applyFill="1" applyBorder="1" applyAlignment="1">
      <alignment horizontal="center"/>
    </xf>
    <xf numFmtId="38" fontId="64" fillId="4" borderId="12" xfId="55" applyNumberFormat="1" applyFont="1" applyFill="1" applyBorder="1" applyAlignment="1">
      <alignment/>
    </xf>
    <xf numFmtId="38" fontId="67" fillId="4" borderId="12" xfId="55" applyNumberFormat="1" applyFont="1" applyFill="1" applyBorder="1" applyAlignment="1">
      <alignment/>
    </xf>
    <xf numFmtId="38" fontId="67" fillId="4" borderId="30" xfId="55" applyNumberFormat="1" applyFont="1" applyFill="1" applyBorder="1" applyAlignment="1">
      <alignment/>
    </xf>
    <xf numFmtId="10" fontId="63" fillId="4" borderId="12" xfId="88" applyNumberFormat="1" applyFont="1" applyFill="1" applyBorder="1" applyAlignment="1">
      <alignment/>
    </xf>
    <xf numFmtId="10" fontId="63" fillId="4" borderId="30" xfId="88" applyNumberFormat="1" applyFont="1" applyFill="1" applyBorder="1" applyAlignment="1">
      <alignment/>
    </xf>
    <xf numFmtId="10" fontId="64" fillId="4" borderId="12" xfId="88" applyNumberFormat="1" applyFont="1" applyFill="1" applyBorder="1" applyAlignment="1">
      <alignment/>
    </xf>
    <xf numFmtId="10" fontId="67" fillId="4" borderId="12" xfId="88" applyNumberFormat="1" applyFont="1" applyFill="1" applyBorder="1" applyAlignment="1">
      <alignment/>
    </xf>
    <xf numFmtId="10" fontId="67" fillId="4" borderId="30" xfId="88" applyNumberFormat="1" applyFont="1" applyFill="1" applyBorder="1" applyAlignment="1">
      <alignment/>
    </xf>
    <xf numFmtId="0" fontId="63" fillId="4" borderId="32" xfId="0" applyFont="1" applyFill="1" applyBorder="1" applyAlignment="1">
      <alignment horizontal="center" vertical="center" wrapText="1"/>
    </xf>
    <xf numFmtId="0" fontId="65" fillId="4" borderId="32" xfId="0" applyFont="1" applyFill="1" applyBorder="1" applyAlignment="1">
      <alignment horizontal="center" vertical="center" wrapText="1"/>
    </xf>
    <xf numFmtId="38" fontId="63" fillId="4" borderId="32" xfId="55" applyNumberFormat="1" applyFont="1" applyFill="1" applyBorder="1" applyAlignment="1">
      <alignment vertical="center" wrapText="1"/>
    </xf>
    <xf numFmtId="38" fontId="63" fillId="4" borderId="33" xfId="55" applyNumberFormat="1" applyFont="1" applyFill="1" applyBorder="1" applyAlignment="1">
      <alignment vertical="center" wrapText="1"/>
    </xf>
    <xf numFmtId="0" fontId="63" fillId="4" borderId="22" xfId="0" applyFont="1" applyFill="1" applyBorder="1" applyAlignment="1">
      <alignment horizontal="center" vertical="center" wrapText="1"/>
    </xf>
    <xf numFmtId="0" fontId="63" fillId="4" borderId="15" xfId="0" applyFont="1" applyFill="1" applyBorder="1" applyAlignment="1">
      <alignment horizontal="center" vertical="center" wrapText="1"/>
    </xf>
    <xf numFmtId="164" fontId="63" fillId="4" borderId="15" xfId="55" applyNumberFormat="1" applyFont="1" applyFill="1" applyBorder="1" applyAlignment="1" quotePrefix="1">
      <alignment horizontal="center" vertical="center" wrapText="1"/>
    </xf>
    <xf numFmtId="164" fontId="63" fillId="4" borderId="29" xfId="55" applyNumberFormat="1" applyFont="1" applyFill="1" applyBorder="1" applyAlignment="1" quotePrefix="1">
      <alignment horizontal="center" vertical="center" wrapText="1"/>
    </xf>
    <xf numFmtId="0" fontId="63" fillId="4" borderId="31" xfId="0" applyFont="1" applyFill="1" applyBorder="1" applyAlignment="1">
      <alignment horizontal="center" vertical="center" wrapText="1"/>
    </xf>
    <xf numFmtId="0" fontId="63" fillId="4" borderId="32" xfId="0" applyFont="1" applyFill="1" applyBorder="1" applyAlignment="1">
      <alignment horizontal="center" vertical="center" wrapText="1"/>
    </xf>
    <xf numFmtId="164" fontId="63" fillId="4" borderId="32" xfId="55" applyNumberFormat="1" applyFont="1" applyFill="1" applyBorder="1" applyAlignment="1">
      <alignment horizontal="center" vertical="center" wrapText="1"/>
    </xf>
    <xf numFmtId="164" fontId="63" fillId="4" borderId="33" xfId="55" applyNumberFormat="1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vertical="center"/>
    </xf>
    <xf numFmtId="0" fontId="51" fillId="0" borderId="21" xfId="85" applyFont="1" applyBorder="1" applyAlignment="1">
      <alignment vertical="center"/>
      <protection/>
    </xf>
    <xf numFmtId="0" fontId="64" fillId="4" borderId="21" xfId="0" applyFont="1" applyFill="1" applyBorder="1" applyAlignment="1" quotePrefix="1">
      <alignment vertical="center"/>
    </xf>
    <xf numFmtId="0" fontId="64" fillId="4" borderId="31" xfId="0" applyFont="1" applyFill="1" applyBorder="1" applyAlignment="1">
      <alignment vertical="center"/>
    </xf>
    <xf numFmtId="0" fontId="65" fillId="4" borderId="21" xfId="0" applyFont="1" applyFill="1" applyBorder="1" applyAlignment="1">
      <alignment vertical="center"/>
    </xf>
    <xf numFmtId="0" fontId="57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64" fontId="51" fillId="0" borderId="0" xfId="55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7" xfId="0" applyFont="1" applyBorder="1" applyAlignment="1">
      <alignment horizontal="center" vertical="center" wrapText="1"/>
    </xf>
    <xf numFmtId="38" fontId="66" fillId="5" borderId="3" xfId="55" applyNumberFormat="1" applyFont="1" applyFill="1" applyBorder="1" applyAlignment="1">
      <alignment horizontal="center" vertical="center" wrapText="1"/>
    </xf>
    <xf numFmtId="164" fontId="66" fillId="5" borderId="3" xfId="55" applyNumberFormat="1" applyFont="1" applyFill="1" applyBorder="1" applyAlignment="1">
      <alignment horizontal="center" vertical="center" wrapText="1"/>
    </xf>
    <xf numFmtId="49" fontId="50" fillId="0" borderId="3" xfId="0" applyNumberFormat="1" applyFont="1" applyBorder="1" applyAlignment="1">
      <alignment horizontal="center" vertical="center" wrapText="1"/>
    </xf>
    <xf numFmtId="49" fontId="50" fillId="0" borderId="3" xfId="55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44" xfId="0" applyFont="1" applyBorder="1" applyAlignment="1">
      <alignment/>
    </xf>
    <xf numFmtId="49" fontId="50" fillId="0" borderId="15" xfId="0" applyNumberFormat="1" applyFont="1" applyBorder="1" applyAlignment="1">
      <alignment horizontal="center"/>
    </xf>
    <xf numFmtId="38" fontId="50" fillId="0" borderId="15" xfId="55" applyNumberFormat="1" applyFont="1" applyBorder="1" applyAlignment="1">
      <alignment/>
    </xf>
    <xf numFmtId="164" fontId="50" fillId="0" borderId="3" xfId="55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8" fontId="53" fillId="0" borderId="12" xfId="55" applyNumberFormat="1" applyFont="1" applyBorder="1" applyAlignment="1">
      <alignment/>
    </xf>
    <xf numFmtId="164" fontId="51" fillId="0" borderId="3" xfId="55" applyNumberFormat="1" applyFont="1" applyBorder="1" applyAlignment="1">
      <alignment/>
    </xf>
    <xf numFmtId="38" fontId="51" fillId="0" borderId="12" xfId="55" applyNumberFormat="1" applyFont="1" applyBorder="1" applyAlignment="1">
      <alignment/>
    </xf>
    <xf numFmtId="164" fontId="51" fillId="0" borderId="16" xfId="55" applyNumberFormat="1" applyFont="1" applyFill="1" applyBorder="1" applyAlignment="1">
      <alignment/>
    </xf>
    <xf numFmtId="0" fontId="50" fillId="0" borderId="39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8" fontId="50" fillId="0" borderId="12" xfId="55" applyNumberFormat="1" applyFont="1" applyBorder="1" applyAlignment="1">
      <alignment/>
    </xf>
    <xf numFmtId="38" fontId="54" fillId="0" borderId="12" xfId="55" applyNumberFormat="1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164" fontId="50" fillId="0" borderId="0" xfId="55" applyNumberFormat="1" applyFont="1" applyBorder="1" applyAlignment="1">
      <alignment/>
    </xf>
    <xf numFmtId="38" fontId="50" fillId="0" borderId="0" xfId="0" applyNumberFormat="1" applyFont="1" applyAlignment="1">
      <alignment/>
    </xf>
    <xf numFmtId="38" fontId="51" fillId="0" borderId="0" xfId="0" applyNumberFormat="1" applyFont="1" applyAlignment="1">
      <alignment/>
    </xf>
    <xf numFmtId="164" fontId="50" fillId="0" borderId="0" xfId="55" applyNumberFormat="1" applyFont="1" applyBorder="1" applyAlignment="1">
      <alignment/>
    </xf>
    <xf numFmtId="0" fontId="50" fillId="0" borderId="0" xfId="0" applyFont="1" applyAlignment="1">
      <alignment horizontal="right"/>
    </xf>
    <xf numFmtId="164" fontId="50" fillId="0" borderId="0" xfId="55" applyNumberFormat="1" applyFont="1" applyAlignment="1">
      <alignment/>
    </xf>
    <xf numFmtId="164" fontId="51" fillId="0" borderId="0" xfId="55" applyNumberFormat="1" applyFont="1" applyAlignment="1">
      <alignment/>
    </xf>
    <xf numFmtId="0" fontId="50" fillId="0" borderId="39" xfId="0" applyFont="1" applyBorder="1" applyAlignment="1">
      <alignment/>
    </xf>
    <xf numFmtId="38" fontId="66" fillId="5" borderId="17" xfId="55" applyNumberFormat="1" applyFont="1" applyFill="1" applyBorder="1" applyAlignment="1">
      <alignment horizontal="center" vertical="center" wrapText="1"/>
    </xf>
    <xf numFmtId="164" fontId="50" fillId="0" borderId="17" xfId="55" applyNumberFormat="1" applyFont="1" applyBorder="1" applyAlignment="1">
      <alignment/>
    </xf>
    <xf numFmtId="164" fontId="51" fillId="0" borderId="17" xfId="55" applyNumberFormat="1" applyFont="1" applyBorder="1" applyAlignment="1">
      <alignment/>
    </xf>
    <xf numFmtId="38" fontId="50" fillId="0" borderId="39" xfId="55" applyNumberFormat="1" applyFont="1" applyBorder="1" applyAlignment="1">
      <alignment/>
    </xf>
    <xf numFmtId="38" fontId="53" fillId="0" borderId="39" xfId="55" applyNumberFormat="1" applyFont="1" applyBorder="1" applyAlignment="1">
      <alignment/>
    </xf>
    <xf numFmtId="38" fontId="54" fillId="0" borderId="39" xfId="55" applyNumberFormat="1" applyFont="1" applyBorder="1" applyAlignment="1">
      <alignment/>
    </xf>
    <xf numFmtId="38" fontId="50" fillId="0" borderId="30" xfId="55" applyNumberFormat="1" applyFont="1" applyBorder="1" applyAlignment="1">
      <alignment/>
    </xf>
    <xf numFmtId="38" fontId="53" fillId="0" borderId="30" xfId="55" applyNumberFormat="1" applyFont="1" applyBorder="1" applyAlignment="1">
      <alignment/>
    </xf>
    <xf numFmtId="38" fontId="51" fillId="0" borderId="30" xfId="55" applyNumberFormat="1" applyFont="1" applyBorder="1" applyAlignment="1">
      <alignment/>
    </xf>
    <xf numFmtId="38" fontId="54" fillId="0" borderId="30" xfId="55" applyNumberFormat="1" applyFont="1" applyBorder="1" applyAlignment="1">
      <alignment/>
    </xf>
    <xf numFmtId="49" fontId="50" fillId="0" borderId="32" xfId="0" applyNumberFormat="1" applyFont="1" applyBorder="1" applyAlignment="1">
      <alignment horizontal="center"/>
    </xf>
    <xf numFmtId="38" fontId="50" fillId="0" borderId="32" xfId="55" applyNumberFormat="1" applyFont="1" applyBorder="1" applyAlignment="1">
      <alignment/>
    </xf>
    <xf numFmtId="38" fontId="50" fillId="0" borderId="33" xfId="55" applyNumberFormat="1" applyFont="1" applyBorder="1" applyAlignment="1">
      <alignment/>
    </xf>
    <xf numFmtId="0" fontId="50" fillId="0" borderId="45" xfId="86" applyFont="1" applyBorder="1" applyAlignment="1">
      <alignment/>
      <protection/>
    </xf>
    <xf numFmtId="0" fontId="51" fillId="0" borderId="45" xfId="0" applyFont="1" applyBorder="1" applyAlignment="1">
      <alignment/>
    </xf>
    <xf numFmtId="0" fontId="50" fillId="0" borderId="45" xfId="86" applyFont="1" applyBorder="1" applyAlignment="1">
      <alignment horizontal="left"/>
      <protection/>
    </xf>
    <xf numFmtId="0" fontId="50" fillId="0" borderId="46" xfId="86" applyFont="1" applyBorder="1" applyAlignment="1">
      <alignment/>
      <protection/>
    </xf>
    <xf numFmtId="0" fontId="51" fillId="0" borderId="39" xfId="86" applyFont="1" applyBorder="1" applyAlignment="1">
      <alignment/>
      <protection/>
    </xf>
    <xf numFmtId="0" fontId="51" fillId="0" borderId="39" xfId="86" applyFont="1" applyBorder="1" applyAlignment="1">
      <alignment wrapText="1"/>
      <protection/>
    </xf>
    <xf numFmtId="0" fontId="51" fillId="0" borderId="39" xfId="86" applyFont="1" applyBorder="1" applyAlignment="1">
      <alignment horizontal="left" indent="2"/>
      <protection/>
    </xf>
    <xf numFmtId="0" fontId="50" fillId="0" borderId="40" xfId="0" applyFont="1" applyBorder="1" applyAlignment="1">
      <alignment/>
    </xf>
    <xf numFmtId="0" fontId="50" fillId="0" borderId="47" xfId="0" applyFont="1" applyBorder="1" applyAlignment="1">
      <alignment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164" fontId="50" fillId="0" borderId="25" xfId="55" applyNumberFormat="1" applyFont="1" applyBorder="1" applyAlignment="1">
      <alignment horizontal="center" vertical="center" wrapText="1"/>
    </xf>
    <xf numFmtId="164" fontId="50" fillId="0" borderId="26" xfId="55" applyNumberFormat="1" applyFont="1" applyBorder="1" applyAlignment="1">
      <alignment horizontal="center" vertical="center" wrapText="1"/>
    </xf>
    <xf numFmtId="0" fontId="50" fillId="0" borderId="48" xfId="86" applyFont="1" applyBorder="1" applyAlignment="1">
      <alignment/>
      <protection/>
    </xf>
    <xf numFmtId="38" fontId="50" fillId="0" borderId="29" xfId="55" applyNumberFormat="1" applyFont="1" applyBorder="1" applyAlignment="1">
      <alignment/>
    </xf>
    <xf numFmtId="0" fontId="50" fillId="0" borderId="49" xfId="0" applyFont="1" applyBorder="1" applyAlignment="1">
      <alignment horizontal="center" vertical="center" wrapText="1"/>
    </xf>
    <xf numFmtId="49" fontId="50" fillId="0" borderId="28" xfId="55" applyNumberFormat="1" applyFont="1" applyBorder="1" applyAlignment="1">
      <alignment horizontal="center" vertical="center" wrapText="1"/>
    </xf>
  </cellXfs>
  <cellStyles count="106">
    <cellStyle name="Normal" xfId="0"/>
    <cellStyle name="RowLevel_0" xfId="1"/>
    <cellStyle name="ColLevel_0" xfId="2"/>
    <cellStyle name="RowLevel_1" xfId="3"/>
    <cellStyle name="RowLevel_2" xfId="5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??_kc-elec system check list" xfId="23"/>
    <cellStyle name="•W_’·Šú‰p•¶" xfId="24"/>
    <cellStyle name="1" xfId="25"/>
    <cellStyle name="1_Cau thuy dien Ban La (Cu Anh)" xfId="26"/>
    <cellStyle name="1_Du toan 558 (Km17+508.12 - Km 22)" xfId="27"/>
    <cellStyle name="1_ÿÿÿÿÿ" xfId="28"/>
    <cellStyle name="2" xfId="29"/>
    <cellStyle name="2_Cau thuy dien Ban La (Cu Anh)" xfId="30"/>
    <cellStyle name="2_Du toan 558 (Km17+508.12 - Km 22)" xfId="31"/>
    <cellStyle name="2_ÿÿÿÿÿ" xfId="32"/>
    <cellStyle name="20" xfId="33"/>
    <cellStyle name="3" xfId="34"/>
    <cellStyle name="3_Cau thuy dien Ban La (Cu Anh)" xfId="35"/>
    <cellStyle name="3_Du toan 558 (Km17+508.12 - Km 22)" xfId="36"/>
    <cellStyle name="3_ÿÿÿÿÿ" xfId="37"/>
    <cellStyle name="4" xfId="38"/>
    <cellStyle name="4_Cau thuy dien Ban La (Cu Anh)" xfId="39"/>
    <cellStyle name="4_Du toan 558 (Km17+508.12 - Km 22)" xfId="40"/>
    <cellStyle name="4_ÿÿÿÿÿ" xfId="41"/>
    <cellStyle name="AeE­ [0]_INQUIRY ¿?¾÷AßAø " xfId="42"/>
    <cellStyle name="ÅëÈ­ [0]_S" xfId="43"/>
    <cellStyle name="AeE­_INQUIRY ¿?¾÷AßAø " xfId="44"/>
    <cellStyle name="ÅëÈ­_S" xfId="45"/>
    <cellStyle name="AÞ¸¶ [0]_INQUIRY ¿?¾÷AßAø " xfId="46"/>
    <cellStyle name="ÄÞ¸¶ [0]_S" xfId="47"/>
    <cellStyle name="AÞ¸¶_INQUIRY ¿?¾÷AßAø " xfId="48"/>
    <cellStyle name="ÄÞ¸¶_S" xfId="49"/>
    <cellStyle name="C?AØ_¿?¾÷CoE² " xfId="50"/>
    <cellStyle name="C￥AØ_¿μ¾÷CoE² " xfId="51"/>
    <cellStyle name="Ç¥ÁØ_S" xfId="52"/>
    <cellStyle name="C￥AØ_Sheet1_¿μ¾÷CoE² " xfId="53"/>
    <cellStyle name="Calc Currency (0)" xfId="54"/>
    <cellStyle name="Comma" xfId="55"/>
    <cellStyle name="Comma [0]" xfId="56"/>
    <cellStyle name="comma zerodec" xfId="57"/>
    <cellStyle name="Comma0" xfId="58"/>
    <cellStyle name="Currency" xfId="59"/>
    <cellStyle name="Currency [0]" xfId="60"/>
    <cellStyle name="Currency0" xfId="61"/>
    <cellStyle name="Currency1" xfId="62"/>
    <cellStyle name="Date" xfId="63"/>
    <cellStyle name="Dollar (zero dec)" xfId="64"/>
    <cellStyle name="Fixed" xfId="65"/>
    <cellStyle name="Followed Hyperlink" xfId="66"/>
    <cellStyle name="Grey" xfId="67"/>
    <cellStyle name="Header1" xfId="68"/>
    <cellStyle name="Header2" xfId="69"/>
    <cellStyle name="Heading 1" xfId="70"/>
    <cellStyle name="Heading 2" xfId="71"/>
    <cellStyle name="HEADING1" xfId="72"/>
    <cellStyle name="HEADING2" xfId="73"/>
    <cellStyle name="Hyperlink" xfId="74"/>
    <cellStyle name="Input" xfId="75"/>
    <cellStyle name="Input [yellow]" xfId="76"/>
    <cellStyle name="Input_Book1" xfId="77"/>
    <cellStyle name="moi" xfId="78"/>
    <cellStyle name="Monétaire [0]_TARIFFS DB" xfId="79"/>
    <cellStyle name="Monétaire_TARIFFS DB" xfId="80"/>
    <cellStyle name="n" xfId="81"/>
    <cellStyle name="New Times Roman" xfId="82"/>
    <cellStyle name="no dec" xfId="83"/>
    <cellStyle name="Normal - Style1" xfId="84"/>
    <cellStyle name="Normal_KQHQKD 6 THANG 2006" xfId="85"/>
    <cellStyle name="Normal_LUU CHUYEN TIEN TE_LVC" xfId="86"/>
    <cellStyle name="Normal1" xfId="87"/>
    <cellStyle name="Percent" xfId="88"/>
    <cellStyle name="Percent [2]" xfId="89"/>
    <cellStyle name="T" xfId="90"/>
    <cellStyle name="th" xfId="91"/>
    <cellStyle name="Total" xfId="92"/>
    <cellStyle name="viet" xfId="93"/>
    <cellStyle name="viet2" xfId="94"/>
    <cellStyle name="xuan" xfId="95"/>
    <cellStyle name="똿뗦먛귟 [0.00]_PRODUCT DETAIL Q1" xfId="96"/>
    <cellStyle name="똿뗦먛귟_PRODUCT DETAIL Q1" xfId="97"/>
    <cellStyle name="믅됞 [0.00]_PRODUCT DETAIL Q1" xfId="98"/>
    <cellStyle name="믅됞_PRODUCT DETAIL Q1" xfId="99"/>
    <cellStyle name="백분율_95" xfId="100"/>
    <cellStyle name="뷭?_BOOKSHIP" xfId="101"/>
    <cellStyle name="一般_00Q3902REV.1" xfId="102"/>
    <cellStyle name="千分位[0]_00Q3902REV.1" xfId="103"/>
    <cellStyle name="千分位_00Q3902REV.1" xfId="104"/>
    <cellStyle name="콤마 [0]_1202" xfId="105"/>
    <cellStyle name="콤마_1202" xfId="106"/>
    <cellStyle name="통화 [0]_1202" xfId="107"/>
    <cellStyle name="통화_1202" xfId="108"/>
    <cellStyle name="표준_(정보부문)월별인원계획" xfId="109"/>
    <cellStyle name="貨幣 [0]_00Q3902REV.1" xfId="110"/>
    <cellStyle name="貨幣[0]_BRE" xfId="111"/>
    <cellStyle name="貨幣_00Q3902REV.1" xfId="112"/>
    <cellStyle name=" [0.00]_ Att. 1- Cover" xfId="113"/>
    <cellStyle name="_ Att. 1- Cover" xfId="114"/>
    <cellStyle name="?_ Att. 1- Cover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6</xdr:col>
      <xdr:colOff>0</xdr:colOff>
      <xdr:row>2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134475" y="952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.VnTime"/>
              <a:ea typeface=".VnTime"/>
              <a:cs typeface=".VnTime"/>
            </a:rPr>
            <a:t>MÉu sè B 01-DN</a:t>
          </a:r>
          <a:r>
            <a:rPr lang="en-US" cap="none" sz="1000" b="0" i="0" u="none" baseline="0">
              <a:latin typeface=".VnTime"/>
              <a:ea typeface=".VnTime"/>
              <a:cs typeface=".VnTime"/>
            </a:rPr>
            <a:t>
Ban hµnh theo Q§ sè 15/2006/Q§-BTC ngµy 20/03/2006  cña Bé tr­ëng BTC</a:t>
          </a:r>
        </a:p>
      </xdr:txBody>
    </xdr:sp>
    <xdr:clientData/>
  </xdr:twoCellAnchor>
  <xdr:twoCellAnchor>
    <xdr:from>
      <xdr:col>6</xdr:col>
      <xdr:colOff>0</xdr:colOff>
      <xdr:row>0</xdr:row>
      <xdr:rowOff>9525</xdr:rowOff>
    </xdr:from>
    <xdr:to>
      <xdr:col>6</xdr:col>
      <xdr:colOff>0</xdr:colOff>
      <xdr:row>2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134475" y="952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.VnTime"/>
              <a:ea typeface=".VnTime"/>
              <a:cs typeface=".VnTime"/>
            </a:rPr>
            <a:t>MÉu sè B 01-DN</a:t>
          </a:r>
          <a:r>
            <a:rPr lang="en-US" cap="none" sz="1000" b="0" i="0" u="none" baseline="0">
              <a:latin typeface=".VnTime"/>
              <a:ea typeface=".VnTime"/>
              <a:cs typeface=".VnTime"/>
            </a:rPr>
            <a:t>
Ban hµnh theo Q§ sè 15/2006/Q§-BTC ngµy 20/03/2006  cña Bé tr­ëng BTC</a:t>
          </a:r>
        </a:p>
      </xdr:txBody>
    </xdr:sp>
    <xdr:clientData/>
  </xdr:twoCellAnchor>
  <xdr:twoCellAnchor>
    <xdr:from>
      <xdr:col>6</xdr:col>
      <xdr:colOff>0</xdr:colOff>
      <xdr:row>0</xdr:row>
      <xdr:rowOff>9525</xdr:rowOff>
    </xdr:from>
    <xdr:to>
      <xdr:col>6</xdr:col>
      <xdr:colOff>0</xdr:colOff>
      <xdr:row>2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134475" y="952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.VnTime"/>
              <a:ea typeface=".VnTime"/>
              <a:cs typeface=".VnTime"/>
            </a:rPr>
            <a:t>MÉu sè B 01-DN</a:t>
          </a:r>
          <a:r>
            <a:rPr lang="en-US" cap="none" sz="1000" b="0" i="0" u="none" baseline="0">
              <a:latin typeface=".VnTime"/>
              <a:ea typeface=".VnTime"/>
              <a:cs typeface=".VnTime"/>
            </a:rPr>
            <a:t>
Ban hµnh theo Q§ sè 15/2006/Q§-BTC ngµy 20/03/2006  cña Bé tr­ëng BTC</a:t>
          </a:r>
        </a:p>
      </xdr:txBody>
    </xdr:sp>
    <xdr:clientData/>
  </xdr:twoCellAnchor>
  <xdr:twoCellAnchor>
    <xdr:from>
      <xdr:col>6</xdr:col>
      <xdr:colOff>0</xdr:colOff>
      <xdr:row>0</xdr:row>
      <xdr:rowOff>9525</xdr:rowOff>
    </xdr:from>
    <xdr:to>
      <xdr:col>6</xdr:col>
      <xdr:colOff>0</xdr:colOff>
      <xdr:row>2</xdr:row>
      <xdr:rowOff>38100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9134475" y="952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.VnTime"/>
              <a:ea typeface=".VnTime"/>
              <a:cs typeface=".VnTime"/>
            </a:rPr>
            <a:t>MÉu sè B 01-DN</a:t>
          </a:r>
          <a:r>
            <a:rPr lang="en-US" cap="none" sz="1000" b="0" i="0" u="none" baseline="0">
              <a:latin typeface=".VnTime"/>
              <a:ea typeface=".VnTime"/>
              <a:cs typeface=".VnTime"/>
            </a:rPr>
            <a:t>
Ban hµnh theo Q§ sè 15/2006/Q§-BTC ngµy 20/03/2006  cña Bé tr­ëng BTC</a:t>
          </a:r>
        </a:p>
      </xdr:txBody>
    </xdr:sp>
    <xdr:clientData/>
  </xdr:twoCellAnchor>
  <xdr:twoCellAnchor>
    <xdr:from>
      <xdr:col>6</xdr:col>
      <xdr:colOff>0</xdr:colOff>
      <xdr:row>0</xdr:row>
      <xdr:rowOff>9525</xdr:rowOff>
    </xdr:from>
    <xdr:to>
      <xdr:col>6</xdr:col>
      <xdr:colOff>0</xdr:colOff>
      <xdr:row>2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9134475" y="952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.VnTime"/>
              <a:ea typeface=".VnTime"/>
              <a:cs typeface=".VnTime"/>
            </a:rPr>
            <a:t>MÉu sè B 01-DN</a:t>
          </a:r>
          <a:r>
            <a:rPr lang="en-US" cap="none" sz="1000" b="0" i="0" u="none" baseline="0">
              <a:latin typeface=".VnTime"/>
              <a:ea typeface=".VnTime"/>
              <a:cs typeface=".VnTime"/>
            </a:rPr>
            <a:t>
Ban hµnh theo Q§ sè 15/2006/Q§-BTC ngµy 20/03/2006  cña Bé tr­ëng BTC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8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.VnTime"/>
              <a:ea typeface=".VnTime"/>
              <a:cs typeface=".VnTime"/>
            </a:rPr>
            <a:t>MÉu sè B 02-DN</a:t>
          </a:r>
          <a:r>
            <a:rPr lang="en-US" cap="none" sz="800" b="0" i="0" u="none" baseline="0">
              <a:latin typeface=".VnTime"/>
              <a:ea typeface=".VnTime"/>
              <a:cs typeface=".VnTime"/>
            </a:rPr>
            <a:t>
Ban hµnh theo Q§ sè 15/2006/Q§-BTC ngµy 20/03/2006  cña Bé tr­ëng BTC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163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.VnTime"/>
              <a:ea typeface=".VnTime"/>
              <a:cs typeface=".VnTime"/>
            </a:rPr>
            <a:t>MÉu sè B 02-DN</a:t>
          </a:r>
          <a:r>
            <a:rPr lang="en-US" cap="none" sz="800" b="0" i="0" u="none" baseline="0">
              <a:latin typeface=".VnTime"/>
              <a:ea typeface=".VnTime"/>
              <a:cs typeface=".VnTime"/>
            </a:rPr>
            <a:t>
Ban hµnh theo Q§ sè 167/2000/Q§BTC ngµy 25/10/2000 vµ söa ®æi, bæ sung theo Th«ng t­ 23/2005/TT-BTC ngµy 30/3/2005 cña Bé tr­ëng BTC</a:t>
          </a:r>
        </a:p>
      </xdr:txBody>
    </xdr:sp>
    <xdr:clientData/>
  </xdr:twoCellAnchor>
  <xdr:twoCellAnchor>
    <xdr:from>
      <xdr:col>2</xdr:col>
      <xdr:colOff>523875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972175" y="11630025"/>
          <a:ext cx="614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.VnTime"/>
              <a:ea typeface=".VnTime"/>
              <a:cs typeface=".VnTime"/>
            </a:rPr>
            <a:t>MÉu sè B 02-DN</a:t>
          </a:r>
          <a:r>
            <a:rPr lang="en-US" cap="none" sz="800" b="0" i="0" u="none" baseline="0">
              <a:latin typeface=".VnTime"/>
              <a:ea typeface=".VnTime"/>
              <a:cs typeface=".VnTime"/>
            </a:rPr>
            <a:t>
Ban hµnh theo Q§ sè 167/2000/Q§BTC ngµy 25/10/2000 vµ söa ®æi, bæ sung theo Th«ng t­ 23/2005/TT-BTC ngµy 30/3/2005 cña Bé tr­ëng BTC</a:t>
          </a:r>
        </a:p>
      </xdr:txBody>
    </xdr:sp>
    <xdr:clientData/>
  </xdr:twoCellAnchor>
  <xdr:twoCellAnchor>
    <xdr:from>
      <xdr:col>8</xdr:col>
      <xdr:colOff>0</xdr:colOff>
      <xdr:row>0</xdr:row>
      <xdr:rowOff>28575</xdr:rowOff>
    </xdr:from>
    <xdr:to>
      <xdr:col>8</xdr:col>
      <xdr:colOff>0</xdr:colOff>
      <xdr:row>2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115800" y="28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.VnTime"/>
              <a:ea typeface=".VnTime"/>
              <a:cs typeface=".VnTime"/>
            </a:rPr>
            <a:t>MÉu sè B 02-DN</a:t>
          </a:r>
          <a:r>
            <a:rPr lang="en-US" cap="none" sz="800" b="0" i="0" u="none" baseline="0">
              <a:latin typeface=".VnTime"/>
              <a:ea typeface=".VnTime"/>
              <a:cs typeface=".VnTime"/>
            </a:rPr>
            <a:t>
Ban hµnh theo Q§ sè 15/2006/Q§-BTC ngµy 20/03/2006  cña Bé tr­ëng BTC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2115800" y="1163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.VnTime"/>
              <a:ea typeface=".VnTime"/>
              <a:cs typeface=".VnTime"/>
            </a:rPr>
            <a:t>MÉu sè B 02-DN</a:t>
          </a:r>
          <a:r>
            <a:rPr lang="en-US" cap="none" sz="800" b="0" i="0" u="none" baseline="0">
              <a:latin typeface=".VnTime"/>
              <a:ea typeface=".VnTime"/>
              <a:cs typeface=".VnTime"/>
            </a:rPr>
            <a:t>
Ban hµnh theo Q§ sè 167/2000/Q§BTC ngµy 25/10/2000 vµ söa ®æi, bæ sung theo Th«ng t­ 23/2005/TT-BTC ngµy 30/3/2005 cña Bé tr­ëng BTC</a:t>
          </a:r>
        </a:p>
      </xdr:txBody>
    </xdr:sp>
    <xdr:clientData/>
  </xdr:twoCellAnchor>
  <xdr:twoCellAnchor>
    <xdr:from>
      <xdr:col>8</xdr:col>
      <xdr:colOff>0</xdr:colOff>
      <xdr:row>0</xdr:row>
      <xdr:rowOff>28575</xdr:rowOff>
    </xdr:from>
    <xdr:to>
      <xdr:col>8</xdr:col>
      <xdr:colOff>0</xdr:colOff>
      <xdr:row>2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2115800" y="285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.VnTime"/>
              <a:ea typeface=".VnTime"/>
              <a:cs typeface=".VnTime"/>
            </a:rPr>
            <a:t>MÉu sè B 02-DN</a:t>
          </a:r>
          <a:r>
            <a:rPr lang="en-US" cap="none" sz="800" b="0" i="0" u="none" baseline="0">
              <a:latin typeface=".VnTime"/>
              <a:ea typeface=".VnTime"/>
              <a:cs typeface=".VnTime"/>
            </a:rPr>
            <a:t>
Ban hµnh theo Q§ sè 15/2006/Q§-BTC ngµy 20/03/2006  cña Bé tr­ëng BTC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2115800" y="1163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.VnTime"/>
              <a:ea typeface=".VnTime"/>
              <a:cs typeface=".VnTime"/>
            </a:rPr>
            <a:t>MÉu sè B 02-DN</a:t>
          </a:r>
          <a:r>
            <a:rPr lang="en-US" cap="none" sz="800" b="0" i="0" u="none" baseline="0">
              <a:latin typeface=".VnTime"/>
              <a:ea typeface=".VnTime"/>
              <a:cs typeface=".VnTime"/>
            </a:rPr>
            <a:t>
Ban hµnh theo Q§ sè 167/2000/Q§BTC ngµy 25/10/2000 vµ söa ®æi, bæ sung theo Th«ng t­ 23/2005/TT-BTC ngµy 30/3/2005 cña Bé tr­ëng BTC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UYKHAI\BAO%20CAO%20KE%20TOAN%202006\PHAN%20B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AN BO"/>
      <sheetName val="#REF"/>
      <sheetName val="??-BLDG"/>
      <sheetName val="NEW-PANEL"/>
      <sheetName val="DI-ESTI"/>
      <sheetName val="MTO REV.2(ARMOR)"/>
      <sheetName val="MTL$-INTER"/>
      <sheetName val="SILICATE"/>
      <sheetName val="Lç khoan LK1"/>
      <sheetName val="giathanh1"/>
      <sheetName val="DONGIA"/>
      <sheetName val="Du_lieu"/>
      <sheetName val="KH-Q1,Q2,01"/>
      <sheetName val="gvl"/>
      <sheetName val="chitimc"/>
      <sheetName val="dtxl"/>
      <sheetName val="Loading"/>
      <sheetName val="Xuly Data"/>
      <sheetName val="Tra_bang"/>
      <sheetName val="DTCT"/>
      <sheetName val="XL4Poppy"/>
      <sheetName val="Input"/>
      <sheetName val="PNT-QUOT-#3"/>
      <sheetName val="COAT&amp;WRAP-QIOT-#3"/>
      <sheetName val="BD"/>
      <sheetName val="THDZ0,4"/>
      <sheetName val="THCT"/>
      <sheetName val="TH DZ35"/>
      <sheetName val="THTram"/>
      <sheetName val="chitiet"/>
      <sheetName val="IBASE"/>
      <sheetName val="Sheet2"/>
      <sheetName val="NC"/>
      <sheetName val="tuong"/>
      <sheetName val="Bang chiet tinh TBA"/>
    </sheetNames>
    <definedNames>
      <definedName name="DataFilter"/>
      <definedName name="DataSort"/>
      <definedName name="GoBa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showZeros="0" workbookViewId="0" topLeftCell="A1">
      <selection activeCell="A1" sqref="A1"/>
    </sheetView>
  </sheetViews>
  <sheetFormatPr defaultColWidth="8.796875" defaultRowHeight="15"/>
  <cols>
    <col min="1" max="1" width="4.19921875" style="70" customWidth="1"/>
    <col min="2" max="2" width="45.19921875" style="70" customWidth="1"/>
    <col min="3" max="3" width="6.3984375" style="70" bestFit="1" customWidth="1"/>
    <col min="4" max="4" width="7.09765625" style="70" customWidth="1"/>
    <col min="5" max="5" width="16.59765625" style="73" customWidth="1"/>
    <col min="6" max="6" width="16.3984375" style="73" customWidth="1"/>
    <col min="7" max="16384" width="9" style="70" customWidth="1"/>
  </cols>
  <sheetData>
    <row r="1" spans="1:6" ht="19.5" customHeight="1">
      <c r="A1" s="134" t="s">
        <v>210</v>
      </c>
      <c r="C1" s="71" t="s">
        <v>87</v>
      </c>
      <c r="D1" s="71"/>
      <c r="E1" s="71"/>
      <c r="F1" s="71"/>
    </row>
    <row r="2" ht="16.5" customHeight="1">
      <c r="B2" s="72"/>
    </row>
    <row r="3" spans="2:6" ht="20.25">
      <c r="B3" s="74" t="s">
        <v>211</v>
      </c>
      <c r="C3" s="74"/>
      <c r="D3" s="74"/>
      <c r="E3" s="74"/>
      <c r="F3" s="74"/>
    </row>
    <row r="4" spans="2:6" ht="15">
      <c r="B4" s="75" t="s">
        <v>116</v>
      </c>
      <c r="C4" s="75"/>
      <c r="D4" s="75"/>
      <c r="E4" s="75"/>
      <c r="F4" s="75"/>
    </row>
    <row r="5" spans="2:6" ht="6.75" customHeight="1" thickBot="1">
      <c r="B5" s="72"/>
      <c r="C5" s="72"/>
      <c r="D5" s="72"/>
      <c r="E5" s="72"/>
      <c r="F5" s="72"/>
    </row>
    <row r="6" spans="1:6" s="80" customFormat="1" ht="31.5" customHeight="1">
      <c r="A6" s="76" t="s">
        <v>208</v>
      </c>
      <c r="B6" s="77" t="s">
        <v>209</v>
      </c>
      <c r="C6" s="77" t="s">
        <v>207</v>
      </c>
      <c r="D6" s="77" t="s">
        <v>204</v>
      </c>
      <c r="E6" s="78" t="s">
        <v>205</v>
      </c>
      <c r="F6" s="79" t="s">
        <v>206</v>
      </c>
    </row>
    <row r="7" spans="1:6" s="80" customFormat="1" ht="17.25" customHeight="1">
      <c r="A7" s="81"/>
      <c r="B7" s="82">
        <v>1</v>
      </c>
      <c r="C7" s="82">
        <v>2</v>
      </c>
      <c r="D7" s="82">
        <v>3</v>
      </c>
      <c r="E7" s="83" t="s">
        <v>97</v>
      </c>
      <c r="F7" s="84">
        <v>5</v>
      </c>
    </row>
    <row r="8" spans="1:6" s="90" customFormat="1" ht="17.25" customHeight="1">
      <c r="A8" s="68" t="s">
        <v>212</v>
      </c>
      <c r="B8" s="85" t="s">
        <v>229</v>
      </c>
      <c r="C8" s="86">
        <v>100</v>
      </c>
      <c r="D8" s="87"/>
      <c r="E8" s="88">
        <v>657907371067</v>
      </c>
      <c r="F8" s="89">
        <v>377511102254</v>
      </c>
    </row>
    <row r="9" spans="1:6" s="95" customFormat="1" ht="17.25" customHeight="1">
      <c r="A9" s="63" t="s">
        <v>213</v>
      </c>
      <c r="B9" s="64" t="s">
        <v>117</v>
      </c>
      <c r="C9" s="91">
        <v>110</v>
      </c>
      <c r="D9" s="92"/>
      <c r="E9" s="93">
        <v>124119613335</v>
      </c>
      <c r="F9" s="94">
        <v>41353808901</v>
      </c>
    </row>
    <row r="10" spans="1:6" ht="17.25" customHeight="1">
      <c r="A10" s="65" t="s">
        <v>214</v>
      </c>
      <c r="B10" s="59" t="s">
        <v>118</v>
      </c>
      <c r="C10" s="92">
        <v>111</v>
      </c>
      <c r="D10" s="92" t="s">
        <v>92</v>
      </c>
      <c r="E10" s="96">
        <v>124119613335</v>
      </c>
      <c r="F10" s="97">
        <v>14353808901</v>
      </c>
    </row>
    <row r="11" spans="1:6" ht="17.25" customHeight="1">
      <c r="A11" s="65" t="s">
        <v>215</v>
      </c>
      <c r="B11" s="59" t="s">
        <v>119</v>
      </c>
      <c r="C11" s="92">
        <v>112</v>
      </c>
      <c r="D11" s="92"/>
      <c r="E11" s="96">
        <v>0</v>
      </c>
      <c r="F11" s="97">
        <v>27000000000</v>
      </c>
    </row>
    <row r="12" spans="1:6" s="95" customFormat="1" ht="17.25" customHeight="1">
      <c r="A12" s="63" t="s">
        <v>216</v>
      </c>
      <c r="B12" s="64" t="s">
        <v>120</v>
      </c>
      <c r="C12" s="91">
        <v>120</v>
      </c>
      <c r="D12" s="92" t="s">
        <v>93</v>
      </c>
      <c r="E12" s="93">
        <v>52399050400</v>
      </c>
      <c r="F12" s="94">
        <v>0</v>
      </c>
    </row>
    <row r="13" spans="1:6" ht="17.25" customHeight="1">
      <c r="A13" s="65" t="s">
        <v>214</v>
      </c>
      <c r="B13" s="59" t="s">
        <v>121</v>
      </c>
      <c r="C13" s="92">
        <v>121</v>
      </c>
      <c r="D13" s="92"/>
      <c r="E13" s="96">
        <v>52399050400</v>
      </c>
      <c r="F13" s="97">
        <v>0</v>
      </c>
    </row>
    <row r="14" spans="1:6" ht="17.25" customHeight="1">
      <c r="A14" s="65" t="s">
        <v>215</v>
      </c>
      <c r="B14" s="59" t="s">
        <v>122</v>
      </c>
      <c r="C14" s="92">
        <v>129</v>
      </c>
      <c r="D14" s="92"/>
      <c r="E14" s="96">
        <v>0</v>
      </c>
      <c r="F14" s="97">
        <v>0</v>
      </c>
    </row>
    <row r="15" spans="1:6" s="95" customFormat="1" ht="17.25" customHeight="1">
      <c r="A15" s="63" t="s">
        <v>217</v>
      </c>
      <c r="B15" s="64" t="s">
        <v>123</v>
      </c>
      <c r="C15" s="91">
        <v>130</v>
      </c>
      <c r="D15" s="92"/>
      <c r="E15" s="93">
        <v>170784503280</v>
      </c>
      <c r="F15" s="94">
        <v>70302411008</v>
      </c>
    </row>
    <row r="16" spans="1:6" ht="17.25" customHeight="1">
      <c r="A16" s="65" t="s">
        <v>214</v>
      </c>
      <c r="B16" s="59" t="s">
        <v>124</v>
      </c>
      <c r="C16" s="92">
        <v>131</v>
      </c>
      <c r="D16" s="92"/>
      <c r="E16" s="96">
        <v>138329752764</v>
      </c>
      <c r="F16" s="97">
        <v>50030647397</v>
      </c>
    </row>
    <row r="17" spans="1:6" ht="17.25" customHeight="1">
      <c r="A17" s="65" t="s">
        <v>215</v>
      </c>
      <c r="B17" s="59" t="s">
        <v>125</v>
      </c>
      <c r="C17" s="92">
        <v>132</v>
      </c>
      <c r="D17" s="92"/>
      <c r="E17" s="96">
        <v>32014739031</v>
      </c>
      <c r="F17" s="97">
        <v>10965618374</v>
      </c>
    </row>
    <row r="18" spans="1:6" ht="17.25" customHeight="1">
      <c r="A18" s="65" t="s">
        <v>218</v>
      </c>
      <c r="B18" s="59" t="s">
        <v>126</v>
      </c>
      <c r="C18" s="92">
        <v>133</v>
      </c>
      <c r="D18" s="92"/>
      <c r="E18" s="96"/>
      <c r="F18" s="97">
        <v>0</v>
      </c>
    </row>
    <row r="19" spans="1:6" ht="17.25" customHeight="1">
      <c r="A19" s="65" t="s">
        <v>219</v>
      </c>
      <c r="B19" s="59" t="s">
        <v>127</v>
      </c>
      <c r="C19" s="92">
        <v>134</v>
      </c>
      <c r="D19" s="92"/>
      <c r="E19" s="96">
        <v>0</v>
      </c>
      <c r="F19" s="97">
        <v>0</v>
      </c>
    </row>
    <row r="20" spans="1:6" ht="17.25" customHeight="1">
      <c r="A20" s="65" t="s">
        <v>220</v>
      </c>
      <c r="B20" s="59" t="s">
        <v>128</v>
      </c>
      <c r="C20" s="92">
        <v>138</v>
      </c>
      <c r="D20" s="92" t="s">
        <v>94</v>
      </c>
      <c r="E20" s="96">
        <v>440011485</v>
      </c>
      <c r="F20" s="97">
        <v>9306145237</v>
      </c>
    </row>
    <row r="21" spans="1:6" ht="17.25" customHeight="1">
      <c r="A21" s="65" t="s">
        <v>221</v>
      </c>
      <c r="B21" s="59" t="s">
        <v>129</v>
      </c>
      <c r="C21" s="92">
        <v>139</v>
      </c>
      <c r="D21" s="92"/>
      <c r="E21" s="96">
        <v>0</v>
      </c>
      <c r="F21" s="97">
        <v>0</v>
      </c>
    </row>
    <row r="22" spans="1:6" s="95" customFormat="1" ht="17.25" customHeight="1">
      <c r="A22" s="63" t="s">
        <v>222</v>
      </c>
      <c r="B22" s="64" t="s">
        <v>130</v>
      </c>
      <c r="C22" s="91">
        <v>140</v>
      </c>
      <c r="D22" s="92"/>
      <c r="E22" s="93">
        <v>256246698701</v>
      </c>
      <c r="F22" s="94">
        <v>225037245677</v>
      </c>
    </row>
    <row r="23" spans="1:6" ht="17.25" customHeight="1">
      <c r="A23" s="65" t="s">
        <v>214</v>
      </c>
      <c r="B23" s="59" t="s">
        <v>130</v>
      </c>
      <c r="C23" s="92">
        <v>141</v>
      </c>
      <c r="D23" s="92" t="s">
        <v>95</v>
      </c>
      <c r="E23" s="96">
        <v>256246698701</v>
      </c>
      <c r="F23" s="97">
        <v>225037245677</v>
      </c>
    </row>
    <row r="24" spans="1:6" ht="17.25" customHeight="1">
      <c r="A24" s="65" t="s">
        <v>215</v>
      </c>
      <c r="B24" s="59" t="s">
        <v>131</v>
      </c>
      <c r="C24" s="92">
        <v>149</v>
      </c>
      <c r="D24" s="92"/>
      <c r="E24" s="96">
        <v>0</v>
      </c>
      <c r="F24" s="97">
        <v>0</v>
      </c>
    </row>
    <row r="25" spans="1:6" s="95" customFormat="1" ht="17.25" customHeight="1">
      <c r="A25" s="63" t="s">
        <v>223</v>
      </c>
      <c r="B25" s="64" t="s">
        <v>132</v>
      </c>
      <c r="C25" s="91">
        <v>150</v>
      </c>
      <c r="D25" s="92"/>
      <c r="E25" s="93">
        <v>54357505351</v>
      </c>
      <c r="F25" s="94">
        <v>40817636668</v>
      </c>
    </row>
    <row r="26" spans="1:6" ht="17.25" customHeight="1">
      <c r="A26" s="65" t="s">
        <v>214</v>
      </c>
      <c r="B26" s="59" t="s">
        <v>133</v>
      </c>
      <c r="C26" s="92">
        <v>151</v>
      </c>
      <c r="D26" s="92"/>
      <c r="E26" s="96">
        <v>829353289</v>
      </c>
      <c r="F26" s="97">
        <v>351522477</v>
      </c>
    </row>
    <row r="27" spans="1:6" ht="17.25" customHeight="1">
      <c r="A27" s="65" t="s">
        <v>215</v>
      </c>
      <c r="B27" s="59" t="s">
        <v>135</v>
      </c>
      <c r="C27" s="92">
        <v>152</v>
      </c>
      <c r="D27" s="92"/>
      <c r="E27" s="96">
        <v>0</v>
      </c>
      <c r="F27" s="97">
        <v>2910771259</v>
      </c>
    </row>
    <row r="28" spans="1:6" ht="17.25" customHeight="1">
      <c r="A28" s="65" t="s">
        <v>218</v>
      </c>
      <c r="B28" s="59" t="s">
        <v>134</v>
      </c>
      <c r="C28" s="92">
        <v>154</v>
      </c>
      <c r="D28" s="92" t="s">
        <v>70</v>
      </c>
      <c r="E28" s="96">
        <v>0</v>
      </c>
      <c r="F28" s="97">
        <v>0</v>
      </c>
    </row>
    <row r="29" spans="1:6" ht="17.25" customHeight="1">
      <c r="A29" s="98">
        <v>4</v>
      </c>
      <c r="B29" s="59" t="s">
        <v>132</v>
      </c>
      <c r="C29" s="92">
        <v>158</v>
      </c>
      <c r="D29" s="92"/>
      <c r="E29" s="96">
        <v>53528152062</v>
      </c>
      <c r="F29" s="97">
        <v>37555342932</v>
      </c>
    </row>
    <row r="30" spans="1:6" s="90" customFormat="1" ht="17.25" customHeight="1">
      <c r="A30" s="63" t="s">
        <v>224</v>
      </c>
      <c r="B30" s="99" t="s">
        <v>230</v>
      </c>
      <c r="C30" s="100">
        <v>200</v>
      </c>
      <c r="D30" s="92"/>
      <c r="E30" s="101">
        <v>16530417877</v>
      </c>
      <c r="F30" s="102">
        <v>17185424403</v>
      </c>
    </row>
    <row r="31" spans="1:6" s="95" customFormat="1" ht="17.25" customHeight="1">
      <c r="A31" s="63" t="s">
        <v>213</v>
      </c>
      <c r="B31" s="64" t="s">
        <v>136</v>
      </c>
      <c r="C31" s="91">
        <v>210</v>
      </c>
      <c r="D31" s="92"/>
      <c r="E31" s="93">
        <v>0</v>
      </c>
      <c r="F31" s="94">
        <v>0</v>
      </c>
    </row>
    <row r="32" spans="1:6" ht="17.25" customHeight="1">
      <c r="A32" s="65" t="s">
        <v>214</v>
      </c>
      <c r="B32" s="59" t="s">
        <v>137</v>
      </c>
      <c r="C32" s="92">
        <v>211</v>
      </c>
      <c r="D32" s="92"/>
      <c r="E32" s="96">
        <v>0</v>
      </c>
      <c r="F32" s="97">
        <v>0</v>
      </c>
    </row>
    <row r="33" spans="1:6" ht="17.25" customHeight="1">
      <c r="A33" s="65" t="s">
        <v>215</v>
      </c>
      <c r="B33" s="103" t="s">
        <v>138</v>
      </c>
      <c r="C33" s="92">
        <v>212</v>
      </c>
      <c r="D33" s="92"/>
      <c r="E33" s="96">
        <v>0</v>
      </c>
      <c r="F33" s="97"/>
    </row>
    <row r="34" spans="1:6" ht="17.25" customHeight="1">
      <c r="A34" s="65" t="s">
        <v>218</v>
      </c>
      <c r="B34" s="59" t="s">
        <v>139</v>
      </c>
      <c r="C34" s="92">
        <v>213</v>
      </c>
      <c r="D34" s="92"/>
      <c r="E34" s="96">
        <v>0</v>
      </c>
      <c r="F34" s="97">
        <v>0</v>
      </c>
    </row>
    <row r="35" spans="1:6" ht="17.25" customHeight="1">
      <c r="A35" s="65" t="s">
        <v>219</v>
      </c>
      <c r="B35" s="59" t="s">
        <v>140</v>
      </c>
      <c r="C35" s="92">
        <v>218</v>
      </c>
      <c r="D35" s="92" t="s">
        <v>71</v>
      </c>
      <c r="E35" s="96">
        <v>0</v>
      </c>
      <c r="F35" s="97">
        <v>0</v>
      </c>
    </row>
    <row r="36" spans="1:6" ht="17.25" customHeight="1">
      <c r="A36" s="98">
        <v>5</v>
      </c>
      <c r="B36" s="59" t="s">
        <v>141</v>
      </c>
      <c r="C36" s="92">
        <v>219</v>
      </c>
      <c r="D36" s="92" t="s">
        <v>72</v>
      </c>
      <c r="E36" s="96">
        <v>0</v>
      </c>
      <c r="F36" s="97">
        <v>0</v>
      </c>
    </row>
    <row r="37" spans="1:6" s="95" customFormat="1" ht="17.25" customHeight="1">
      <c r="A37" s="63" t="s">
        <v>216</v>
      </c>
      <c r="B37" s="64" t="s">
        <v>142</v>
      </c>
      <c r="C37" s="91">
        <v>220</v>
      </c>
      <c r="D37" s="92"/>
      <c r="E37" s="93">
        <v>5585489484</v>
      </c>
      <c r="F37" s="94">
        <v>5150578003</v>
      </c>
    </row>
    <row r="38" spans="1:6" ht="17.25" customHeight="1">
      <c r="A38" s="65" t="s">
        <v>214</v>
      </c>
      <c r="B38" s="59" t="s">
        <v>143</v>
      </c>
      <c r="C38" s="92">
        <v>221</v>
      </c>
      <c r="D38" s="92" t="s">
        <v>73</v>
      </c>
      <c r="E38" s="96">
        <v>4980989482</v>
      </c>
      <c r="F38" s="97">
        <v>2505432289</v>
      </c>
    </row>
    <row r="39" spans="1:6" ht="17.25" customHeight="1">
      <c r="A39" s="66"/>
      <c r="B39" s="67" t="s">
        <v>144</v>
      </c>
      <c r="C39" s="92">
        <v>222</v>
      </c>
      <c r="D39" s="92"/>
      <c r="E39" s="96">
        <v>7077229668</v>
      </c>
      <c r="F39" s="97">
        <v>3965054703</v>
      </c>
    </row>
    <row r="40" spans="1:6" ht="17.25" customHeight="1">
      <c r="A40" s="66"/>
      <c r="B40" s="67" t="s">
        <v>145</v>
      </c>
      <c r="C40" s="92">
        <v>223</v>
      </c>
      <c r="D40" s="92"/>
      <c r="E40" s="96">
        <v>-2096240186</v>
      </c>
      <c r="F40" s="97">
        <v>-1459622414</v>
      </c>
    </row>
    <row r="41" spans="1:6" ht="17.25" customHeight="1">
      <c r="A41" s="65" t="s">
        <v>215</v>
      </c>
      <c r="B41" s="59" t="s">
        <v>146</v>
      </c>
      <c r="C41" s="92">
        <v>224</v>
      </c>
      <c r="D41" s="92" t="s">
        <v>74</v>
      </c>
      <c r="E41" s="96">
        <v>0</v>
      </c>
      <c r="F41" s="97">
        <v>0</v>
      </c>
    </row>
    <row r="42" spans="1:6" ht="17.25" customHeight="1">
      <c r="A42" s="98"/>
      <c r="B42" s="67" t="s">
        <v>144</v>
      </c>
      <c r="C42" s="92">
        <v>225</v>
      </c>
      <c r="D42" s="92"/>
      <c r="E42" s="96">
        <v>0</v>
      </c>
      <c r="F42" s="97">
        <v>0</v>
      </c>
    </row>
    <row r="43" spans="1:6" ht="17.25" customHeight="1">
      <c r="A43" s="98"/>
      <c r="B43" s="67" t="s">
        <v>145</v>
      </c>
      <c r="C43" s="92">
        <v>226</v>
      </c>
      <c r="D43" s="92"/>
      <c r="E43" s="96">
        <v>0</v>
      </c>
      <c r="F43" s="97">
        <v>0</v>
      </c>
    </row>
    <row r="44" spans="1:6" ht="17.25" customHeight="1">
      <c r="A44" s="65" t="s">
        <v>218</v>
      </c>
      <c r="B44" s="59" t="s">
        <v>147</v>
      </c>
      <c r="C44" s="92">
        <v>227</v>
      </c>
      <c r="D44" s="92" t="s">
        <v>75</v>
      </c>
      <c r="E44" s="96">
        <v>604500002</v>
      </c>
      <c r="F44" s="97">
        <v>639999990</v>
      </c>
    </row>
    <row r="45" spans="1:6" ht="17.25" customHeight="1">
      <c r="A45" s="66"/>
      <c r="B45" s="67" t="s">
        <v>144</v>
      </c>
      <c r="C45" s="92">
        <v>228</v>
      </c>
      <c r="D45" s="92"/>
      <c r="E45" s="96">
        <v>665000000</v>
      </c>
      <c r="F45" s="97">
        <v>665000000</v>
      </c>
    </row>
    <row r="46" spans="1:6" ht="17.25" customHeight="1">
      <c r="A46" s="66"/>
      <c r="B46" s="67" t="s">
        <v>145</v>
      </c>
      <c r="C46" s="92">
        <v>229</v>
      </c>
      <c r="D46" s="92"/>
      <c r="E46" s="96">
        <v>-60499998</v>
      </c>
      <c r="F46" s="97">
        <v>-25000010</v>
      </c>
    </row>
    <row r="47" spans="1:6" ht="17.25" customHeight="1">
      <c r="A47" s="65" t="s">
        <v>219</v>
      </c>
      <c r="B47" s="59" t="s">
        <v>148</v>
      </c>
      <c r="C47" s="92">
        <v>230</v>
      </c>
      <c r="D47" s="92" t="s">
        <v>76</v>
      </c>
      <c r="E47" s="96">
        <v>0</v>
      </c>
      <c r="F47" s="97">
        <v>2005145724</v>
      </c>
    </row>
    <row r="48" spans="1:6" s="95" customFormat="1" ht="17.25" customHeight="1">
      <c r="A48" s="63" t="s">
        <v>217</v>
      </c>
      <c r="B48" s="64" t="s">
        <v>149</v>
      </c>
      <c r="C48" s="91">
        <v>240</v>
      </c>
      <c r="D48" s="92" t="s">
        <v>77</v>
      </c>
      <c r="E48" s="93">
        <v>0</v>
      </c>
      <c r="F48" s="94">
        <v>0</v>
      </c>
    </row>
    <row r="49" spans="1:6" ht="17.25" customHeight="1">
      <c r="A49" s="98"/>
      <c r="B49" s="67" t="s">
        <v>144</v>
      </c>
      <c r="C49" s="92">
        <v>241</v>
      </c>
      <c r="D49" s="92"/>
      <c r="E49" s="96">
        <v>0</v>
      </c>
      <c r="F49" s="97">
        <v>0</v>
      </c>
    </row>
    <row r="50" spans="1:6" ht="17.25" customHeight="1">
      <c r="A50" s="98"/>
      <c r="B50" s="67" t="s">
        <v>145</v>
      </c>
      <c r="C50" s="92">
        <v>242</v>
      </c>
      <c r="D50" s="92"/>
      <c r="E50" s="96">
        <v>0</v>
      </c>
      <c r="F50" s="97">
        <v>0</v>
      </c>
    </row>
    <row r="51" spans="1:6" s="95" customFormat="1" ht="17.25" customHeight="1">
      <c r="A51" s="63" t="s">
        <v>222</v>
      </c>
      <c r="B51" s="64" t="s">
        <v>150</v>
      </c>
      <c r="C51" s="91">
        <v>250</v>
      </c>
      <c r="D51" s="92"/>
      <c r="E51" s="93">
        <v>8656000000</v>
      </c>
      <c r="F51" s="94">
        <v>9906000000</v>
      </c>
    </row>
    <row r="52" spans="1:6" ht="17.25" customHeight="1">
      <c r="A52" s="65" t="s">
        <v>214</v>
      </c>
      <c r="B52" s="59" t="s">
        <v>151</v>
      </c>
      <c r="C52" s="92">
        <v>251</v>
      </c>
      <c r="D52" s="92"/>
      <c r="E52" s="96">
        <v>0</v>
      </c>
      <c r="F52" s="97">
        <v>0</v>
      </c>
    </row>
    <row r="53" spans="1:6" ht="17.25" customHeight="1">
      <c r="A53" s="65" t="s">
        <v>215</v>
      </c>
      <c r="B53" s="59" t="s">
        <v>152</v>
      </c>
      <c r="C53" s="92">
        <v>252</v>
      </c>
      <c r="D53" s="92"/>
      <c r="E53" s="96">
        <v>8350000000</v>
      </c>
      <c r="F53" s="97">
        <v>9600000000</v>
      </c>
    </row>
    <row r="54" spans="1:6" ht="17.25" customHeight="1">
      <c r="A54" s="65" t="s">
        <v>218</v>
      </c>
      <c r="B54" s="59" t="s">
        <v>153</v>
      </c>
      <c r="C54" s="92">
        <v>258</v>
      </c>
      <c r="D54" s="92" t="s">
        <v>78</v>
      </c>
      <c r="E54" s="96">
        <v>306000000</v>
      </c>
      <c r="F54" s="97">
        <v>306000000</v>
      </c>
    </row>
    <row r="55" spans="1:6" ht="17.25" customHeight="1">
      <c r="A55" s="65" t="s">
        <v>219</v>
      </c>
      <c r="B55" s="59" t="s">
        <v>154</v>
      </c>
      <c r="C55" s="92">
        <v>259</v>
      </c>
      <c r="D55" s="92"/>
      <c r="E55" s="96">
        <v>0</v>
      </c>
      <c r="F55" s="97">
        <v>0</v>
      </c>
    </row>
    <row r="56" spans="1:6" s="95" customFormat="1" ht="17.25" customHeight="1">
      <c r="A56" s="63" t="s">
        <v>223</v>
      </c>
      <c r="B56" s="64" t="s">
        <v>155</v>
      </c>
      <c r="C56" s="91">
        <v>260</v>
      </c>
      <c r="D56" s="92"/>
      <c r="E56" s="93">
        <v>2288928393</v>
      </c>
      <c r="F56" s="94">
        <v>2128846400</v>
      </c>
    </row>
    <row r="57" spans="1:6" ht="17.25" customHeight="1">
      <c r="A57" s="65" t="s">
        <v>214</v>
      </c>
      <c r="B57" s="59" t="s">
        <v>156</v>
      </c>
      <c r="C57" s="92">
        <v>261</v>
      </c>
      <c r="D57" s="92"/>
      <c r="E57" s="96">
        <v>788928393</v>
      </c>
      <c r="F57" s="97">
        <v>628846400</v>
      </c>
    </row>
    <row r="58" spans="1:6" ht="17.25" customHeight="1">
      <c r="A58" s="65" t="s">
        <v>215</v>
      </c>
      <c r="B58" s="59" t="s">
        <v>157</v>
      </c>
      <c r="C58" s="92">
        <v>262</v>
      </c>
      <c r="D58" s="92" t="s">
        <v>79</v>
      </c>
      <c r="E58" s="96">
        <v>0</v>
      </c>
      <c r="F58" s="97">
        <v>0</v>
      </c>
    </row>
    <row r="59" spans="1:6" ht="17.25" customHeight="1">
      <c r="A59" s="65" t="s">
        <v>218</v>
      </c>
      <c r="B59" s="59" t="s">
        <v>155</v>
      </c>
      <c r="C59" s="92">
        <v>268</v>
      </c>
      <c r="D59" s="92" t="s">
        <v>80</v>
      </c>
      <c r="E59" s="96">
        <v>1500000000</v>
      </c>
      <c r="F59" s="97">
        <v>1500000000</v>
      </c>
    </row>
    <row r="60" spans="1:6" s="90" customFormat="1" ht="17.25" customHeight="1" thickBot="1">
      <c r="A60" s="104"/>
      <c r="B60" s="105" t="s">
        <v>158</v>
      </c>
      <c r="C60" s="105" t="s">
        <v>86</v>
      </c>
      <c r="D60" s="106"/>
      <c r="E60" s="107">
        <v>674437788944</v>
      </c>
      <c r="F60" s="108">
        <v>394696526657</v>
      </c>
    </row>
    <row r="61" spans="5:6" ht="17.25" customHeight="1" thickBot="1">
      <c r="E61" s="109">
        <v>0</v>
      </c>
      <c r="F61" s="109">
        <v>0</v>
      </c>
    </row>
    <row r="62" spans="1:6" s="90" customFormat="1" ht="33" customHeight="1">
      <c r="A62" s="110" t="s">
        <v>208</v>
      </c>
      <c r="B62" s="78" t="s">
        <v>159</v>
      </c>
      <c r="C62" s="78" t="s">
        <v>207</v>
      </c>
      <c r="D62" s="78" t="s">
        <v>204</v>
      </c>
      <c r="E62" s="78" t="s">
        <v>205</v>
      </c>
      <c r="F62" s="79" t="s">
        <v>206</v>
      </c>
    </row>
    <row r="63" spans="1:6" s="90" customFormat="1" ht="17.25" customHeight="1">
      <c r="A63" s="111"/>
      <c r="B63" s="112">
        <v>1</v>
      </c>
      <c r="C63" s="112">
        <v>2</v>
      </c>
      <c r="D63" s="113">
        <v>3</v>
      </c>
      <c r="E63" s="114" t="s">
        <v>97</v>
      </c>
      <c r="F63" s="115" t="s">
        <v>97</v>
      </c>
    </row>
    <row r="64" spans="1:6" s="90" customFormat="1" ht="17.25" customHeight="1">
      <c r="A64" s="68" t="s">
        <v>212</v>
      </c>
      <c r="B64" s="85" t="s">
        <v>228</v>
      </c>
      <c r="C64" s="86">
        <v>300</v>
      </c>
      <c r="D64" s="87"/>
      <c r="E64" s="88">
        <v>333622493322</v>
      </c>
      <c r="F64" s="89">
        <v>250324625747</v>
      </c>
    </row>
    <row r="65" spans="1:6" s="95" customFormat="1" ht="17.25" customHeight="1">
      <c r="A65" s="63" t="s">
        <v>213</v>
      </c>
      <c r="B65" s="64" t="s">
        <v>160</v>
      </c>
      <c r="C65" s="91">
        <v>310</v>
      </c>
      <c r="D65" s="92"/>
      <c r="E65" s="93">
        <v>333431684904</v>
      </c>
      <c r="F65" s="94">
        <v>250202217329</v>
      </c>
    </row>
    <row r="66" spans="1:6" ht="17.25" customHeight="1">
      <c r="A66" s="65" t="s">
        <v>214</v>
      </c>
      <c r="B66" s="59" t="s">
        <v>161</v>
      </c>
      <c r="C66" s="92">
        <v>311</v>
      </c>
      <c r="D66" s="92" t="s">
        <v>101</v>
      </c>
      <c r="E66" s="96">
        <v>43019100000</v>
      </c>
      <c r="F66" s="97">
        <v>0</v>
      </c>
    </row>
    <row r="67" spans="1:6" ht="17.25" customHeight="1">
      <c r="A67" s="65" t="s">
        <v>215</v>
      </c>
      <c r="B67" s="59" t="s">
        <v>162</v>
      </c>
      <c r="C67" s="92">
        <v>312</v>
      </c>
      <c r="D67" s="92"/>
      <c r="E67" s="96">
        <v>14130808855</v>
      </c>
      <c r="F67" s="97">
        <v>9062803109</v>
      </c>
    </row>
    <row r="68" spans="1:6" ht="17.25" customHeight="1">
      <c r="A68" s="65" t="s">
        <v>218</v>
      </c>
      <c r="B68" s="59" t="s">
        <v>163</v>
      </c>
      <c r="C68" s="92">
        <v>313</v>
      </c>
      <c r="D68" s="92"/>
      <c r="E68" s="96">
        <v>32276878398</v>
      </c>
      <c r="F68" s="97">
        <v>69156981571</v>
      </c>
    </row>
    <row r="69" spans="1:6" ht="17.25" customHeight="1">
      <c r="A69" s="65" t="s">
        <v>219</v>
      </c>
      <c r="B69" s="59" t="s">
        <v>164</v>
      </c>
      <c r="C69" s="92">
        <v>314</v>
      </c>
      <c r="D69" s="92" t="s">
        <v>102</v>
      </c>
      <c r="E69" s="96">
        <v>57605692445</v>
      </c>
      <c r="F69" s="97">
        <v>9181347445</v>
      </c>
    </row>
    <row r="70" spans="1:6" ht="17.25" customHeight="1">
      <c r="A70" s="65" t="s">
        <v>220</v>
      </c>
      <c r="B70" s="59" t="s">
        <v>165</v>
      </c>
      <c r="C70" s="92">
        <v>315</v>
      </c>
      <c r="D70" s="92"/>
      <c r="E70" s="96">
        <v>542994143</v>
      </c>
      <c r="F70" s="97">
        <v>315488233</v>
      </c>
    </row>
    <row r="71" spans="1:6" ht="17.25" customHeight="1">
      <c r="A71" s="65" t="s">
        <v>221</v>
      </c>
      <c r="B71" s="59" t="s">
        <v>166</v>
      </c>
      <c r="C71" s="92">
        <v>316</v>
      </c>
      <c r="D71" s="92" t="s">
        <v>103</v>
      </c>
      <c r="E71" s="96">
        <v>3596554266</v>
      </c>
      <c r="F71" s="97">
        <v>1421457807</v>
      </c>
    </row>
    <row r="72" spans="1:6" ht="17.25" customHeight="1">
      <c r="A72" s="65" t="s">
        <v>225</v>
      </c>
      <c r="B72" s="59" t="s">
        <v>167</v>
      </c>
      <c r="C72" s="92">
        <v>317</v>
      </c>
      <c r="D72" s="92"/>
      <c r="E72" s="96"/>
      <c r="F72" s="97"/>
    </row>
    <row r="73" spans="1:6" ht="17.25" customHeight="1">
      <c r="A73" s="65" t="s">
        <v>226</v>
      </c>
      <c r="B73" s="59" t="s">
        <v>168</v>
      </c>
      <c r="C73" s="92">
        <v>318</v>
      </c>
      <c r="D73" s="92"/>
      <c r="E73" s="96">
        <v>0</v>
      </c>
      <c r="F73" s="97">
        <v>0</v>
      </c>
    </row>
    <row r="74" spans="1:6" ht="17.25" customHeight="1">
      <c r="A74" s="65" t="s">
        <v>227</v>
      </c>
      <c r="B74" s="59" t="s">
        <v>169</v>
      </c>
      <c r="C74" s="92">
        <v>319</v>
      </c>
      <c r="D74" s="92" t="s">
        <v>104</v>
      </c>
      <c r="E74" s="96">
        <v>182259656797</v>
      </c>
      <c r="F74" s="97">
        <v>161064139164</v>
      </c>
    </row>
    <row r="75" spans="1:6" ht="17.25" customHeight="1">
      <c r="A75" s="98">
        <v>10</v>
      </c>
      <c r="B75" s="103" t="s">
        <v>170</v>
      </c>
      <c r="C75" s="92">
        <v>320</v>
      </c>
      <c r="D75" s="92"/>
      <c r="E75" s="96">
        <v>0</v>
      </c>
      <c r="F75" s="97">
        <v>0</v>
      </c>
    </row>
    <row r="76" spans="1:6" s="95" customFormat="1" ht="17.25" customHeight="1">
      <c r="A76" s="63" t="s">
        <v>216</v>
      </c>
      <c r="B76" s="64" t="s">
        <v>171</v>
      </c>
      <c r="C76" s="91">
        <v>330</v>
      </c>
      <c r="D76" s="92"/>
      <c r="E76" s="93">
        <v>190808418</v>
      </c>
      <c r="F76" s="94">
        <v>122408418</v>
      </c>
    </row>
    <row r="77" spans="1:6" ht="17.25" customHeight="1">
      <c r="A77" s="65" t="s">
        <v>214</v>
      </c>
      <c r="B77" s="59" t="s">
        <v>162</v>
      </c>
      <c r="C77" s="92">
        <v>331</v>
      </c>
      <c r="D77" s="92"/>
      <c r="E77" s="96">
        <v>0</v>
      </c>
      <c r="F77" s="97">
        <v>0</v>
      </c>
    </row>
    <row r="78" spans="1:6" ht="17.25" customHeight="1">
      <c r="A78" s="65" t="s">
        <v>215</v>
      </c>
      <c r="B78" s="59" t="s">
        <v>172</v>
      </c>
      <c r="C78" s="92">
        <v>332</v>
      </c>
      <c r="D78" s="92"/>
      <c r="E78" s="96">
        <v>0</v>
      </c>
      <c r="F78" s="97">
        <v>0</v>
      </c>
    </row>
    <row r="79" spans="1:6" ht="17.25" customHeight="1">
      <c r="A79" s="65" t="s">
        <v>218</v>
      </c>
      <c r="B79" s="59" t="s">
        <v>173</v>
      </c>
      <c r="C79" s="92">
        <v>333</v>
      </c>
      <c r="D79" s="92" t="s">
        <v>105</v>
      </c>
      <c r="E79" s="96">
        <v>0</v>
      </c>
      <c r="F79" s="97">
        <v>0</v>
      </c>
    </row>
    <row r="80" spans="1:6" ht="17.25" customHeight="1">
      <c r="A80" s="65" t="s">
        <v>219</v>
      </c>
      <c r="B80" s="59" t="s">
        <v>174</v>
      </c>
      <c r="C80" s="92">
        <v>334</v>
      </c>
      <c r="D80" s="92"/>
      <c r="E80" s="96">
        <v>0</v>
      </c>
      <c r="F80" s="97">
        <v>0</v>
      </c>
    </row>
    <row r="81" spans="1:6" ht="17.25" customHeight="1">
      <c r="A81" s="65" t="s">
        <v>220</v>
      </c>
      <c r="B81" s="59" t="s">
        <v>175</v>
      </c>
      <c r="C81" s="92">
        <v>335</v>
      </c>
      <c r="D81" s="92" t="s">
        <v>80</v>
      </c>
      <c r="E81" s="96">
        <v>0</v>
      </c>
      <c r="F81" s="97">
        <v>0</v>
      </c>
    </row>
    <row r="82" spans="1:6" ht="17.25" customHeight="1">
      <c r="A82" s="65" t="s">
        <v>221</v>
      </c>
      <c r="B82" s="59" t="s">
        <v>176</v>
      </c>
      <c r="C82" s="92">
        <v>336</v>
      </c>
      <c r="D82" s="92"/>
      <c r="E82" s="96">
        <v>190808418</v>
      </c>
      <c r="F82" s="97">
        <v>122408418</v>
      </c>
    </row>
    <row r="83" spans="1:6" ht="17.25" customHeight="1">
      <c r="A83" s="98">
        <v>7</v>
      </c>
      <c r="B83" s="103" t="s">
        <v>177</v>
      </c>
      <c r="C83" s="92">
        <v>337</v>
      </c>
      <c r="D83" s="92"/>
      <c r="E83" s="96">
        <v>0</v>
      </c>
      <c r="F83" s="97">
        <v>0</v>
      </c>
    </row>
    <row r="84" spans="1:6" s="90" customFormat="1" ht="17.25" customHeight="1">
      <c r="A84" s="63" t="s">
        <v>224</v>
      </c>
      <c r="B84" s="99" t="s">
        <v>178</v>
      </c>
      <c r="C84" s="100">
        <v>400</v>
      </c>
      <c r="D84" s="92"/>
      <c r="E84" s="101">
        <v>340815295622</v>
      </c>
      <c r="F84" s="102">
        <v>144371900910</v>
      </c>
    </row>
    <row r="85" spans="1:6" s="95" customFormat="1" ht="17.25" customHeight="1">
      <c r="A85" s="63" t="s">
        <v>213</v>
      </c>
      <c r="B85" s="64" t="s">
        <v>179</v>
      </c>
      <c r="C85" s="91">
        <v>410</v>
      </c>
      <c r="D85" s="92"/>
      <c r="E85" s="93">
        <v>340723567508</v>
      </c>
      <c r="F85" s="94">
        <v>143167571018</v>
      </c>
    </row>
    <row r="86" spans="1:6" ht="17.25" customHeight="1">
      <c r="A86" s="65" t="s">
        <v>214</v>
      </c>
      <c r="B86" s="59" t="s">
        <v>180</v>
      </c>
      <c r="C86" s="92">
        <v>411</v>
      </c>
      <c r="D86" s="92" t="s">
        <v>106</v>
      </c>
      <c r="E86" s="96">
        <v>82000000000</v>
      </c>
      <c r="F86" s="97">
        <v>37800000000</v>
      </c>
    </row>
    <row r="87" spans="1:6" ht="17.25" customHeight="1">
      <c r="A87" s="65" t="s">
        <v>215</v>
      </c>
      <c r="B87" s="59" t="s">
        <v>181</v>
      </c>
      <c r="C87" s="92">
        <v>412</v>
      </c>
      <c r="D87" s="92"/>
      <c r="E87" s="96">
        <v>32400000</v>
      </c>
      <c r="F87" s="97">
        <v>32400000</v>
      </c>
    </row>
    <row r="88" spans="1:6" ht="17.25" customHeight="1">
      <c r="A88" s="65" t="s">
        <v>218</v>
      </c>
      <c r="B88" s="103" t="s">
        <v>183</v>
      </c>
      <c r="C88" s="92">
        <v>413</v>
      </c>
      <c r="D88" s="92"/>
      <c r="E88" s="96">
        <v>0</v>
      </c>
      <c r="F88" s="97">
        <v>0</v>
      </c>
    </row>
    <row r="89" spans="1:6" ht="17.25" customHeight="1">
      <c r="A89" s="65" t="s">
        <v>219</v>
      </c>
      <c r="B89" s="59" t="s">
        <v>182</v>
      </c>
      <c r="C89" s="92">
        <v>414</v>
      </c>
      <c r="D89" s="92"/>
      <c r="E89" s="96">
        <v>0</v>
      </c>
      <c r="F89" s="97">
        <v>0</v>
      </c>
    </row>
    <row r="90" spans="1:6" ht="17.25" customHeight="1">
      <c r="A90" s="65" t="s">
        <v>220</v>
      </c>
      <c r="B90" s="59" t="s">
        <v>184</v>
      </c>
      <c r="C90" s="92">
        <v>415</v>
      </c>
      <c r="D90" s="92"/>
      <c r="E90" s="96">
        <v>0</v>
      </c>
      <c r="F90" s="97">
        <v>0</v>
      </c>
    </row>
    <row r="91" spans="1:6" ht="17.25" customHeight="1">
      <c r="A91" s="65" t="s">
        <v>221</v>
      </c>
      <c r="B91" s="59" t="s">
        <v>185</v>
      </c>
      <c r="C91" s="92">
        <v>416</v>
      </c>
      <c r="D91" s="92"/>
      <c r="E91" s="96">
        <v>0</v>
      </c>
      <c r="F91" s="97">
        <v>0</v>
      </c>
    </row>
    <row r="92" spans="1:6" ht="17.25" customHeight="1">
      <c r="A92" s="65" t="s">
        <v>225</v>
      </c>
      <c r="B92" s="59" t="s">
        <v>186</v>
      </c>
      <c r="C92" s="92">
        <v>417</v>
      </c>
      <c r="D92" s="92"/>
      <c r="E92" s="96">
        <v>12713600421</v>
      </c>
      <c r="F92" s="97">
        <v>12713600421</v>
      </c>
    </row>
    <row r="93" spans="1:6" ht="17.25" customHeight="1">
      <c r="A93" s="65" t="s">
        <v>226</v>
      </c>
      <c r="B93" s="59" t="s">
        <v>187</v>
      </c>
      <c r="C93" s="92">
        <v>418</v>
      </c>
      <c r="D93" s="92"/>
      <c r="E93" s="96">
        <v>3859125866</v>
      </c>
      <c r="F93" s="97">
        <v>938222095</v>
      </c>
    </row>
    <row r="94" spans="1:6" ht="17.25" customHeight="1">
      <c r="A94" s="65" t="s">
        <v>227</v>
      </c>
      <c r="B94" s="59" t="s">
        <v>188</v>
      </c>
      <c r="C94" s="92">
        <v>419</v>
      </c>
      <c r="D94" s="92"/>
      <c r="E94" s="96">
        <v>0</v>
      </c>
      <c r="F94" s="97">
        <v>0</v>
      </c>
    </row>
    <row r="95" spans="1:6" ht="17.25" customHeight="1">
      <c r="A95" s="98">
        <v>10</v>
      </c>
      <c r="B95" s="59" t="s">
        <v>189</v>
      </c>
      <c r="C95" s="92">
        <v>420</v>
      </c>
      <c r="D95" s="92"/>
      <c r="E95" s="96">
        <v>242118441221</v>
      </c>
      <c r="F95" s="97">
        <v>91683348502</v>
      </c>
    </row>
    <row r="96" spans="1:6" ht="17.25" customHeight="1">
      <c r="A96" s="98">
        <v>11</v>
      </c>
      <c r="B96" s="103" t="s">
        <v>190</v>
      </c>
      <c r="C96" s="92">
        <v>421</v>
      </c>
      <c r="D96" s="92"/>
      <c r="E96" s="96">
        <v>0</v>
      </c>
      <c r="F96" s="97">
        <v>0</v>
      </c>
    </row>
    <row r="97" spans="1:6" s="95" customFormat="1" ht="17.25" customHeight="1">
      <c r="A97" s="63" t="s">
        <v>216</v>
      </c>
      <c r="B97" s="64" t="s">
        <v>191</v>
      </c>
      <c r="C97" s="91">
        <v>430</v>
      </c>
      <c r="D97" s="92"/>
      <c r="E97" s="93">
        <v>91728114</v>
      </c>
      <c r="F97" s="94">
        <v>1204329892</v>
      </c>
    </row>
    <row r="98" spans="1:6" ht="17.25" customHeight="1">
      <c r="A98" s="65" t="s">
        <v>214</v>
      </c>
      <c r="B98" s="59" t="s">
        <v>192</v>
      </c>
      <c r="C98" s="92">
        <v>431</v>
      </c>
      <c r="D98" s="92"/>
      <c r="E98" s="96">
        <v>91728114</v>
      </c>
      <c r="F98" s="97">
        <v>1204329892</v>
      </c>
    </row>
    <row r="99" spans="1:6" ht="17.25" customHeight="1">
      <c r="A99" s="65" t="s">
        <v>215</v>
      </c>
      <c r="B99" s="59" t="s">
        <v>193</v>
      </c>
      <c r="C99" s="92">
        <v>432</v>
      </c>
      <c r="D99" s="92" t="s">
        <v>111</v>
      </c>
      <c r="E99" s="96">
        <v>0</v>
      </c>
      <c r="F99" s="97">
        <v>0</v>
      </c>
    </row>
    <row r="100" spans="1:6" ht="17.25" customHeight="1">
      <c r="A100" s="65" t="s">
        <v>218</v>
      </c>
      <c r="B100" s="59" t="s">
        <v>194</v>
      </c>
      <c r="C100" s="92">
        <v>433</v>
      </c>
      <c r="D100" s="92"/>
      <c r="E100" s="96">
        <v>0</v>
      </c>
      <c r="F100" s="97">
        <v>0</v>
      </c>
    </row>
    <row r="101" spans="1:6" s="90" customFormat="1" ht="17.25" customHeight="1" thickBot="1">
      <c r="A101" s="104"/>
      <c r="B101" s="105" t="s">
        <v>195</v>
      </c>
      <c r="C101" s="105">
        <v>440</v>
      </c>
      <c r="D101" s="106"/>
      <c r="E101" s="107">
        <v>674437788944</v>
      </c>
      <c r="F101" s="108">
        <v>394696526657</v>
      </c>
    </row>
    <row r="102" ht="17.25" customHeight="1"/>
    <row r="103" spans="2:6" ht="17.25" customHeight="1" thickBot="1">
      <c r="B103" s="116" t="s">
        <v>196</v>
      </c>
      <c r="C103" s="116"/>
      <c r="D103" s="116"/>
      <c r="E103" s="116"/>
      <c r="F103" s="116"/>
    </row>
    <row r="104" spans="1:6" s="90" customFormat="1" ht="30" customHeight="1">
      <c r="A104" s="76" t="s">
        <v>208</v>
      </c>
      <c r="B104" s="117" t="s">
        <v>203</v>
      </c>
      <c r="C104" s="118"/>
      <c r="D104" s="77" t="s">
        <v>204</v>
      </c>
      <c r="E104" s="78" t="s">
        <v>205</v>
      </c>
      <c r="F104" s="79" t="s">
        <v>206</v>
      </c>
    </row>
    <row r="105" spans="1:6" ht="17.25" customHeight="1">
      <c r="A105" s="119">
        <v>1</v>
      </c>
      <c r="B105" s="60" t="s">
        <v>197</v>
      </c>
      <c r="C105" s="120"/>
      <c r="D105" s="121" t="s">
        <v>112</v>
      </c>
      <c r="E105" s="122"/>
      <c r="F105" s="123"/>
    </row>
    <row r="106" spans="1:6" ht="17.25" customHeight="1">
      <c r="A106" s="124">
        <v>2</v>
      </c>
      <c r="B106" s="61" t="s">
        <v>198</v>
      </c>
      <c r="C106" s="125"/>
      <c r="D106" s="92"/>
      <c r="E106" s="96"/>
      <c r="F106" s="97"/>
    </row>
    <row r="107" spans="1:6" ht="17.25" customHeight="1">
      <c r="A107" s="124">
        <v>3</v>
      </c>
      <c r="B107" s="61" t="s">
        <v>199</v>
      </c>
      <c r="C107" s="125"/>
      <c r="D107" s="92"/>
      <c r="E107" s="96"/>
      <c r="F107" s="97"/>
    </row>
    <row r="108" spans="1:6" ht="17.25" customHeight="1">
      <c r="A108" s="124">
        <v>4</v>
      </c>
      <c r="B108" s="61" t="s">
        <v>200</v>
      </c>
      <c r="C108" s="125"/>
      <c r="D108" s="92"/>
      <c r="E108" s="96"/>
      <c r="F108" s="97"/>
    </row>
    <row r="109" spans="1:6" ht="17.25" customHeight="1">
      <c r="A109" s="124">
        <v>5</v>
      </c>
      <c r="B109" s="62" t="s">
        <v>201</v>
      </c>
      <c r="C109" s="125"/>
      <c r="D109" s="92"/>
      <c r="E109" s="96"/>
      <c r="F109" s="97"/>
    </row>
    <row r="110" spans="1:6" ht="17.25" customHeight="1" thickBot="1">
      <c r="A110" s="126">
        <v>6</v>
      </c>
      <c r="B110" s="69" t="s">
        <v>202</v>
      </c>
      <c r="C110" s="127"/>
      <c r="D110" s="128"/>
      <c r="E110" s="129"/>
      <c r="F110" s="130"/>
    </row>
    <row r="111" ht="10.5" customHeight="1"/>
    <row r="112" spans="5:6" ht="15">
      <c r="E112" s="131"/>
      <c r="F112" s="131"/>
    </row>
    <row r="113" spans="3:6" s="90" customFormat="1" ht="14.25">
      <c r="C113" s="116"/>
      <c r="D113" s="116"/>
      <c r="E113" s="131"/>
      <c r="F113" s="131"/>
    </row>
    <row r="119" spans="2:5" ht="15">
      <c r="B119" s="132" t="s">
        <v>18</v>
      </c>
      <c r="C119" s="132"/>
      <c r="D119" s="132"/>
      <c r="E119" s="132"/>
    </row>
    <row r="120" ht="15">
      <c r="B120" s="133"/>
    </row>
  </sheetData>
  <mergeCells count="8">
    <mergeCell ref="B3:F3"/>
    <mergeCell ref="B4:F4"/>
    <mergeCell ref="C113:D113"/>
    <mergeCell ref="B119:E119"/>
    <mergeCell ref="E112:F112"/>
    <mergeCell ref="B103:F103"/>
    <mergeCell ref="B104:C104"/>
    <mergeCell ref="E113:F113"/>
  </mergeCells>
  <printOptions horizontalCentered="1"/>
  <pageMargins left="0.4" right="0.2" top="0.2" bottom="0.18" header="0.17" footer="0.17"/>
  <pageSetup horizontalDpi="600" verticalDpi="600" orientation="portrait" paperSize="9" scale="97" r:id="rId2"/>
  <headerFooter alignWithMargins="0">
    <oddFooter>&amp;R&amp;".VnTime,  Italic"&amp;10&amp;P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workbookViewId="0" topLeftCell="A1">
      <selection activeCell="A1" sqref="A1"/>
    </sheetView>
  </sheetViews>
  <sheetFormatPr defaultColWidth="8.796875" defaultRowHeight="15"/>
  <cols>
    <col min="1" max="1" width="50.5" style="140" customWidth="1"/>
    <col min="2" max="2" width="6.69921875" style="140" bestFit="1" customWidth="1"/>
    <col min="3" max="3" width="7.09765625" style="140" customWidth="1"/>
    <col min="4" max="4" width="15.59765625" style="140" customWidth="1"/>
    <col min="5" max="5" width="14.8984375" style="140" hidden="1" customWidth="1"/>
    <col min="6" max="6" width="15.5" style="140" customWidth="1"/>
    <col min="7" max="8" width="15.8984375" style="141" customWidth="1"/>
    <col min="9" max="16384" width="9" style="140" customWidth="1"/>
  </cols>
  <sheetData>
    <row r="1" spans="1:2" ht="15">
      <c r="A1" s="139" t="s">
        <v>210</v>
      </c>
      <c r="B1" s="140" t="s">
        <v>87</v>
      </c>
    </row>
    <row r="2" ht="15">
      <c r="A2" s="142"/>
    </row>
    <row r="3" ht="15">
      <c r="A3" s="142"/>
    </row>
    <row r="4" spans="1:8" ht="20.25">
      <c r="A4" s="135" t="s">
        <v>231</v>
      </c>
      <c r="B4" s="135"/>
      <c r="C4" s="135"/>
      <c r="D4" s="135"/>
      <c r="E4" s="135"/>
      <c r="F4" s="135"/>
      <c r="G4" s="135"/>
      <c r="H4" s="135"/>
    </row>
    <row r="5" spans="1:8" ht="15">
      <c r="A5" s="58" t="s">
        <v>232</v>
      </c>
      <c r="B5" s="58"/>
      <c r="C5" s="58"/>
      <c r="D5" s="58"/>
      <c r="E5" s="58"/>
      <c r="F5" s="58"/>
      <c r="G5" s="58"/>
      <c r="H5" s="58"/>
    </row>
    <row r="6" spans="1:8" ht="15.75" thickBot="1">
      <c r="A6" s="144"/>
      <c r="B6" s="144"/>
      <c r="C6" s="144"/>
      <c r="D6" s="144"/>
      <c r="E6" s="144"/>
      <c r="F6" s="144"/>
      <c r="G6" s="144"/>
      <c r="H6" s="144"/>
    </row>
    <row r="7" spans="1:8" ht="24" customHeight="1">
      <c r="A7" s="154" t="s">
        <v>233</v>
      </c>
      <c r="B7" s="155" t="s">
        <v>207</v>
      </c>
      <c r="C7" s="155" t="s">
        <v>204</v>
      </c>
      <c r="D7" s="156" t="s">
        <v>234</v>
      </c>
      <c r="E7" s="156"/>
      <c r="F7" s="156"/>
      <c r="G7" s="157" t="s">
        <v>237</v>
      </c>
      <c r="H7" s="158"/>
    </row>
    <row r="8" spans="1:8" s="137" customFormat="1" ht="22.5" customHeight="1" thickBot="1">
      <c r="A8" s="180"/>
      <c r="B8" s="181"/>
      <c r="C8" s="181"/>
      <c r="D8" s="182" t="s">
        <v>235</v>
      </c>
      <c r="E8" s="182" t="s">
        <v>107</v>
      </c>
      <c r="F8" s="182" t="s">
        <v>236</v>
      </c>
      <c r="G8" s="182" t="s">
        <v>235</v>
      </c>
      <c r="H8" s="183" t="s">
        <v>238</v>
      </c>
    </row>
    <row r="9" spans="1:8" s="137" customFormat="1" ht="14.25">
      <c r="A9" s="176">
        <v>1</v>
      </c>
      <c r="B9" s="177">
        <v>2</v>
      </c>
      <c r="C9" s="177">
        <v>3</v>
      </c>
      <c r="D9" s="178" t="s">
        <v>97</v>
      </c>
      <c r="E9" s="178"/>
      <c r="F9" s="178" t="s">
        <v>113</v>
      </c>
      <c r="G9" s="178" t="s">
        <v>114</v>
      </c>
      <c r="H9" s="179" t="s">
        <v>115</v>
      </c>
    </row>
    <row r="10" spans="1:8" s="136" customFormat="1" ht="19.5" customHeight="1">
      <c r="A10" s="184" t="s">
        <v>239</v>
      </c>
      <c r="B10" s="159">
        <v>1</v>
      </c>
      <c r="C10" s="159" t="s">
        <v>81</v>
      </c>
      <c r="D10" s="160">
        <v>330888171974</v>
      </c>
      <c r="E10" s="160">
        <v>54336377334</v>
      </c>
      <c r="F10" s="161">
        <v>169406005372</v>
      </c>
      <c r="G10" s="160">
        <v>490597481412</v>
      </c>
      <c r="H10" s="162">
        <v>200680658326</v>
      </c>
    </row>
    <row r="11" spans="1:8" s="137" customFormat="1" ht="19.5" customHeight="1">
      <c r="A11" s="184" t="s">
        <v>240</v>
      </c>
      <c r="B11" s="159">
        <v>3</v>
      </c>
      <c r="C11" s="159"/>
      <c r="D11" s="160">
        <v>0</v>
      </c>
      <c r="E11" s="160"/>
      <c r="F11" s="161">
        <v>4542454545</v>
      </c>
      <c r="G11" s="160">
        <v>3445242505</v>
      </c>
      <c r="H11" s="162">
        <v>4542454545</v>
      </c>
    </row>
    <row r="12" spans="1:8" s="137" customFormat="1" ht="19.5" customHeight="1">
      <c r="A12" s="185" t="s">
        <v>241</v>
      </c>
      <c r="B12" s="159">
        <v>10</v>
      </c>
      <c r="C12" s="159"/>
      <c r="D12" s="160">
        <v>330888171974</v>
      </c>
      <c r="E12" s="160">
        <v>54336377334</v>
      </c>
      <c r="F12" s="161">
        <v>164863550827</v>
      </c>
      <c r="G12" s="160">
        <v>487152238907</v>
      </c>
      <c r="H12" s="162">
        <v>196138203781</v>
      </c>
    </row>
    <row r="13" spans="1:8" s="138" customFormat="1" ht="19.5" customHeight="1">
      <c r="A13" s="186" t="s">
        <v>258</v>
      </c>
      <c r="B13" s="163"/>
      <c r="C13" s="163"/>
      <c r="D13" s="164">
        <f>D12-D14</f>
        <v>231924880701</v>
      </c>
      <c r="E13" s="164"/>
      <c r="F13" s="165">
        <v>164863550827</v>
      </c>
      <c r="G13" s="164">
        <v>388188947634</v>
      </c>
      <c r="H13" s="166">
        <v>196138203781</v>
      </c>
    </row>
    <row r="14" spans="1:8" s="138" customFormat="1" ht="19.5" customHeight="1">
      <c r="A14" s="186" t="s">
        <v>259</v>
      </c>
      <c r="B14" s="163"/>
      <c r="C14" s="163"/>
      <c r="D14" s="164">
        <v>98963291273</v>
      </c>
      <c r="E14" s="164"/>
      <c r="F14" s="165"/>
      <c r="G14" s="164">
        <v>98963291273</v>
      </c>
      <c r="H14" s="166"/>
    </row>
    <row r="15" spans="1:8" s="137" customFormat="1" ht="19.5" customHeight="1">
      <c r="A15" s="185" t="s">
        <v>242</v>
      </c>
      <c r="B15" s="159">
        <v>11</v>
      </c>
      <c r="C15" s="159" t="s">
        <v>82</v>
      </c>
      <c r="D15" s="160">
        <v>161206725160.79</v>
      </c>
      <c r="E15" s="160">
        <v>41628364132.950005</v>
      </c>
      <c r="F15" s="161">
        <v>60709206334</v>
      </c>
      <c r="G15" s="160">
        <v>271368917410.79</v>
      </c>
      <c r="H15" s="162">
        <v>88230900934</v>
      </c>
    </row>
    <row r="16" spans="1:8" s="138" customFormat="1" ht="19.5" customHeight="1">
      <c r="A16" s="186" t="s">
        <v>260</v>
      </c>
      <c r="B16" s="163"/>
      <c r="C16" s="163"/>
      <c r="D16" s="164">
        <f>D15-D17</f>
        <v>136313729638.59001</v>
      </c>
      <c r="E16" s="164"/>
      <c r="F16" s="165">
        <v>60709206334</v>
      </c>
      <c r="G16" s="164">
        <v>246475921888.59</v>
      </c>
      <c r="H16" s="166">
        <v>88230900934</v>
      </c>
    </row>
    <row r="17" spans="1:8" s="138" customFormat="1" ht="19.5" customHeight="1">
      <c r="A17" s="186" t="s">
        <v>261</v>
      </c>
      <c r="B17" s="163"/>
      <c r="C17" s="163"/>
      <c r="D17" s="164">
        <v>24892995522.2</v>
      </c>
      <c r="E17" s="164"/>
      <c r="F17" s="165"/>
      <c r="G17" s="164">
        <v>24892995522.2</v>
      </c>
      <c r="H17" s="166"/>
    </row>
    <row r="18" spans="1:8" s="137" customFormat="1" ht="19.5" customHeight="1">
      <c r="A18" s="185" t="s">
        <v>243</v>
      </c>
      <c r="B18" s="159">
        <v>20</v>
      </c>
      <c r="C18" s="159"/>
      <c r="D18" s="160">
        <v>169681446813.21</v>
      </c>
      <c r="E18" s="160">
        <v>12708013201.049995</v>
      </c>
      <c r="F18" s="161">
        <v>104154344493</v>
      </c>
      <c r="G18" s="161">
        <v>215783321496.21</v>
      </c>
      <c r="H18" s="162">
        <v>107907302847</v>
      </c>
    </row>
    <row r="19" spans="1:8" s="136" customFormat="1" ht="19.5" customHeight="1">
      <c r="A19" s="185" t="s">
        <v>244</v>
      </c>
      <c r="B19" s="159">
        <v>21</v>
      </c>
      <c r="C19" s="159" t="s">
        <v>83</v>
      </c>
      <c r="D19" s="160">
        <v>2003172614</v>
      </c>
      <c r="E19" s="160">
        <v>729522781</v>
      </c>
      <c r="F19" s="161">
        <v>172035768</v>
      </c>
      <c r="G19" s="160">
        <v>3313831494</v>
      </c>
      <c r="H19" s="162">
        <v>647046207</v>
      </c>
    </row>
    <row r="20" spans="1:8" s="137" customFormat="1" ht="19.5" customHeight="1">
      <c r="A20" s="185" t="s">
        <v>245</v>
      </c>
      <c r="B20" s="159">
        <v>22</v>
      </c>
      <c r="C20" s="159" t="s">
        <v>84</v>
      </c>
      <c r="D20" s="160">
        <v>322574139</v>
      </c>
      <c r="E20" s="160">
        <v>38910931</v>
      </c>
      <c r="F20" s="161"/>
      <c r="G20" s="160">
        <v>361504870</v>
      </c>
      <c r="H20" s="162"/>
    </row>
    <row r="21" spans="1:8" s="138" customFormat="1" ht="19.5" customHeight="1">
      <c r="A21" s="185" t="s">
        <v>246</v>
      </c>
      <c r="B21" s="163">
        <v>23</v>
      </c>
      <c r="C21" s="163"/>
      <c r="D21" s="164">
        <v>322574139</v>
      </c>
      <c r="E21" s="164">
        <v>38910931</v>
      </c>
      <c r="F21" s="165"/>
      <c r="G21" s="164">
        <v>361504870</v>
      </c>
      <c r="H21" s="166"/>
    </row>
    <row r="22" spans="1:8" s="137" customFormat="1" ht="19.5" customHeight="1">
      <c r="A22" s="185" t="s">
        <v>247</v>
      </c>
      <c r="B22" s="159">
        <v>24</v>
      </c>
      <c r="C22" s="159"/>
      <c r="D22" s="160">
        <v>0</v>
      </c>
      <c r="E22" s="160">
        <v>0</v>
      </c>
      <c r="F22" s="161"/>
      <c r="G22" s="160">
        <v>0</v>
      </c>
      <c r="H22" s="162"/>
    </row>
    <row r="23" spans="1:8" s="137" customFormat="1" ht="19.5" customHeight="1">
      <c r="A23" s="185" t="s">
        <v>248</v>
      </c>
      <c r="B23" s="159">
        <v>25</v>
      </c>
      <c r="C23" s="159"/>
      <c r="D23" s="160">
        <v>3293699513</v>
      </c>
      <c r="E23" s="160">
        <v>715391439</v>
      </c>
      <c r="F23" s="161">
        <v>1992948539</v>
      </c>
      <c r="G23" s="160">
        <v>5936869463</v>
      </c>
      <c r="H23" s="162">
        <v>4081675750</v>
      </c>
    </row>
    <row r="24" spans="1:8" s="137" customFormat="1" ht="19.5" customHeight="1">
      <c r="A24" s="185" t="s">
        <v>249</v>
      </c>
      <c r="B24" s="159">
        <v>30</v>
      </c>
      <c r="C24" s="159"/>
      <c r="D24" s="160">
        <v>168068345775.21</v>
      </c>
      <c r="E24" s="160">
        <v>12683233612.049995</v>
      </c>
      <c r="F24" s="161">
        <v>102333431722</v>
      </c>
      <c r="G24" s="161">
        <v>212798778657.21</v>
      </c>
      <c r="H24" s="162">
        <v>104472673304</v>
      </c>
    </row>
    <row r="25" spans="1:8" s="136" customFormat="1" ht="19.5" customHeight="1">
      <c r="A25" s="185" t="s">
        <v>250</v>
      </c>
      <c r="B25" s="159">
        <v>31</v>
      </c>
      <c r="C25" s="159"/>
      <c r="D25" s="160">
        <v>170657236</v>
      </c>
      <c r="E25" s="160">
        <v>71839539</v>
      </c>
      <c r="F25" s="161">
        <v>728711124</v>
      </c>
      <c r="G25" s="160">
        <v>242482702</v>
      </c>
      <c r="H25" s="162">
        <v>728711124</v>
      </c>
    </row>
    <row r="26" spans="1:8" s="137" customFormat="1" ht="19.5" customHeight="1">
      <c r="A26" s="185" t="s">
        <v>251</v>
      </c>
      <c r="B26" s="159">
        <v>32</v>
      </c>
      <c r="C26" s="159"/>
      <c r="D26" s="160">
        <v>171995590</v>
      </c>
      <c r="E26" s="160">
        <v>0</v>
      </c>
      <c r="F26" s="161">
        <v>792703337</v>
      </c>
      <c r="G26" s="160">
        <v>171995590</v>
      </c>
      <c r="H26" s="162">
        <v>792703337</v>
      </c>
    </row>
    <row r="27" spans="1:8" s="137" customFormat="1" ht="19.5" customHeight="1">
      <c r="A27" s="185" t="s">
        <v>252</v>
      </c>
      <c r="B27" s="159">
        <v>40</v>
      </c>
      <c r="C27" s="159"/>
      <c r="D27" s="160">
        <v>-1338354</v>
      </c>
      <c r="E27" s="160">
        <v>71839539</v>
      </c>
      <c r="F27" s="160">
        <v>-63992213</v>
      </c>
      <c r="G27" s="161">
        <v>70487112</v>
      </c>
      <c r="H27" s="162">
        <v>-63992213</v>
      </c>
    </row>
    <row r="28" spans="1:8" s="136" customFormat="1" ht="19.5" customHeight="1">
      <c r="A28" s="185" t="s">
        <v>253</v>
      </c>
      <c r="B28" s="159">
        <v>50</v>
      </c>
      <c r="C28" s="159"/>
      <c r="D28" s="160">
        <v>168067007421.21</v>
      </c>
      <c r="E28" s="160">
        <v>12755073150.049995</v>
      </c>
      <c r="F28" s="161">
        <v>102269439509</v>
      </c>
      <c r="G28" s="160">
        <v>212869265769.21</v>
      </c>
      <c r="H28" s="162">
        <v>104408681091</v>
      </c>
    </row>
    <row r="29" spans="1:8" s="138" customFormat="1" ht="19.5" customHeight="1">
      <c r="A29" s="186" t="s">
        <v>262</v>
      </c>
      <c r="B29" s="163"/>
      <c r="C29" s="163"/>
      <c r="D29" s="164">
        <v>95551364558.52985</v>
      </c>
      <c r="E29" s="164"/>
      <c r="F29" s="165">
        <v>102269439509</v>
      </c>
      <c r="G29" s="164">
        <v>140353622906.52985</v>
      </c>
      <c r="H29" s="166">
        <v>104408681091</v>
      </c>
    </row>
    <row r="30" spans="1:8" s="138" customFormat="1" ht="19.5" customHeight="1">
      <c r="A30" s="186" t="s">
        <v>261</v>
      </c>
      <c r="B30" s="163"/>
      <c r="C30" s="163"/>
      <c r="D30" s="164">
        <v>72515642862.68015</v>
      </c>
      <c r="E30" s="164"/>
      <c r="F30" s="165"/>
      <c r="G30" s="164">
        <v>72515642862.68015</v>
      </c>
      <c r="H30" s="166"/>
    </row>
    <row r="31" spans="1:8" s="137" customFormat="1" ht="19.5" customHeight="1">
      <c r="A31" s="185" t="s">
        <v>254</v>
      </c>
      <c r="B31" s="159">
        <v>51</v>
      </c>
      <c r="C31" s="159" t="s">
        <v>85</v>
      </c>
      <c r="D31" s="160">
        <f>D28*28%</f>
        <v>47058762077.938805</v>
      </c>
      <c r="E31" s="160">
        <v>3571420482.013999</v>
      </c>
      <c r="F31" s="161"/>
      <c r="G31" s="160">
        <f>G28*28%</f>
        <v>59603394415.37881</v>
      </c>
      <c r="H31" s="162">
        <v>44278364780.685005</v>
      </c>
    </row>
    <row r="32" spans="1:8" s="137" customFormat="1" ht="19.5" customHeight="1">
      <c r="A32" s="185" t="s">
        <v>255</v>
      </c>
      <c r="B32" s="159">
        <v>52</v>
      </c>
      <c r="C32" s="159" t="s">
        <v>85</v>
      </c>
      <c r="D32" s="160">
        <f>D31/2</f>
        <v>23529381038.969402</v>
      </c>
      <c r="E32" s="160">
        <v>1785710241.0069995</v>
      </c>
      <c r="F32" s="161">
        <f>F31</f>
        <v>0</v>
      </c>
      <c r="G32" s="160">
        <f>G31/2</f>
        <v>29801697207.689404</v>
      </c>
      <c r="H32" s="162">
        <f>H31</f>
        <v>44278364780.685005</v>
      </c>
    </row>
    <row r="33" spans="1:8" s="137" customFormat="1" ht="19.5" customHeight="1">
      <c r="A33" s="188" t="s">
        <v>256</v>
      </c>
      <c r="B33" s="159">
        <v>60</v>
      </c>
      <c r="C33" s="159"/>
      <c r="D33" s="160">
        <f>D28-D31+D32</f>
        <v>144537626382.24057</v>
      </c>
      <c r="E33" s="160">
        <f>E28-E31+E32</f>
        <v>10969362909.042995</v>
      </c>
      <c r="F33" s="161">
        <f>F28-F31+F32</f>
        <v>102269439509</v>
      </c>
      <c r="G33" s="160">
        <f>G28-G31+G32</f>
        <v>183067568561.52057</v>
      </c>
      <c r="H33" s="162">
        <f>H28-H31+H32</f>
        <v>104408681091</v>
      </c>
    </row>
    <row r="34" spans="1:8" s="138" customFormat="1" ht="19.5" customHeight="1">
      <c r="A34" s="186" t="s">
        <v>262</v>
      </c>
      <c r="B34" s="163"/>
      <c r="C34" s="163"/>
      <c r="D34" s="164">
        <f>D33-D35</f>
        <v>82174173520.33566</v>
      </c>
      <c r="E34" s="164"/>
      <c r="F34" s="165">
        <f>F33</f>
        <v>102269439509</v>
      </c>
      <c r="G34" s="164">
        <f>G29*86%</f>
        <v>120704115699.61566</v>
      </c>
      <c r="H34" s="166">
        <f>H33</f>
        <v>104408681091</v>
      </c>
    </row>
    <row r="35" spans="1:8" s="138" customFormat="1" ht="19.5" customHeight="1">
      <c r="A35" s="186" t="s">
        <v>261</v>
      </c>
      <c r="B35" s="163"/>
      <c r="C35" s="163"/>
      <c r="D35" s="164">
        <f>G35</f>
        <v>62363452861.90491</v>
      </c>
      <c r="E35" s="164"/>
      <c r="F35" s="165"/>
      <c r="G35" s="164">
        <f>G33-G34</f>
        <v>62363452861.90491</v>
      </c>
      <c r="H35" s="166"/>
    </row>
    <row r="36" spans="1:8" s="137" customFormat="1" ht="19.5" customHeight="1">
      <c r="A36" s="188" t="s">
        <v>257</v>
      </c>
      <c r="B36" s="159">
        <v>70</v>
      </c>
      <c r="C36" s="159"/>
      <c r="D36" s="167">
        <f>D33/82000000000</f>
        <v>1.7626539802712264</v>
      </c>
      <c r="E36" s="167">
        <f>E33/82000000000</f>
        <v>0.13377271840296337</v>
      </c>
      <c r="F36" s="167">
        <f>F33/37800000000</f>
        <v>2.705540727751323</v>
      </c>
      <c r="G36" s="167">
        <f>G33/82000000000</f>
        <v>2.2325313239209827</v>
      </c>
      <c r="H36" s="168">
        <f>H33/37800000000</f>
        <v>2.7621344203968254</v>
      </c>
    </row>
    <row r="37" spans="1:8" s="138" customFormat="1" ht="19.5" customHeight="1">
      <c r="A37" s="186" t="s">
        <v>262</v>
      </c>
      <c r="B37" s="163"/>
      <c r="C37" s="163"/>
      <c r="D37" s="169">
        <f>D34/82000000000</f>
        <v>1.0021240673211667</v>
      </c>
      <c r="E37" s="164"/>
      <c r="F37" s="170">
        <f>F36</f>
        <v>2.705540727751323</v>
      </c>
      <c r="G37" s="169">
        <f>G34/82000000000</f>
        <v>1.4720014109709227</v>
      </c>
      <c r="H37" s="171">
        <f>H36</f>
        <v>2.7621344203968254</v>
      </c>
    </row>
    <row r="38" spans="1:8" s="137" customFormat="1" ht="19.5" customHeight="1" thickBot="1">
      <c r="A38" s="187"/>
      <c r="B38" s="172"/>
      <c r="C38" s="173"/>
      <c r="D38" s="174"/>
      <c r="E38" s="174"/>
      <c r="F38" s="174"/>
      <c r="G38" s="174"/>
      <c r="H38" s="175"/>
    </row>
    <row r="39" spans="4:8" ht="14.25" customHeight="1">
      <c r="D39" s="145"/>
      <c r="F39" s="145"/>
      <c r="G39" s="146"/>
      <c r="H39" s="146"/>
    </row>
    <row r="40" spans="4:8" ht="15">
      <c r="D40" s="145"/>
      <c r="F40" s="147"/>
      <c r="G40" s="147"/>
      <c r="H40" s="147"/>
    </row>
    <row r="41" spans="2:8" s="137" customFormat="1" ht="14.25">
      <c r="B41" s="143"/>
      <c r="C41" s="143"/>
      <c r="D41" s="143"/>
      <c r="E41" s="148"/>
      <c r="F41" s="149"/>
      <c r="G41" s="149"/>
      <c r="H41" s="149"/>
    </row>
    <row r="48" spans="1:8" ht="15">
      <c r="A48" s="150"/>
      <c r="B48" s="151"/>
      <c r="C48" s="151"/>
      <c r="D48" s="151"/>
      <c r="E48" s="150"/>
      <c r="F48" s="150"/>
      <c r="G48" s="150"/>
      <c r="H48" s="152"/>
    </row>
    <row r="49" spans="1:8" ht="15">
      <c r="A49" s="153"/>
      <c r="H49" s="152"/>
    </row>
  </sheetData>
  <mergeCells count="12">
    <mergeCell ref="G7:H7"/>
    <mergeCell ref="A4:H4"/>
    <mergeCell ref="A5:H5"/>
    <mergeCell ref="F41:H41"/>
    <mergeCell ref="A6:H6"/>
    <mergeCell ref="F40:H40"/>
    <mergeCell ref="A7:A8"/>
    <mergeCell ref="B7:B8"/>
    <mergeCell ref="C7:C8"/>
    <mergeCell ref="B41:D41"/>
    <mergeCell ref="B48:D48"/>
    <mergeCell ref="D7:F7"/>
  </mergeCells>
  <printOptions horizontalCentered="1"/>
  <pageMargins left="0.2" right="0.2" top="0.2" bottom="0.19" header="0.17" footer="0.17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7"/>
  <sheetViews>
    <sheetView showZeros="0" tabSelected="1" workbookViewId="0" topLeftCell="A1">
      <selection activeCell="B21" sqref="B21"/>
    </sheetView>
  </sheetViews>
  <sheetFormatPr defaultColWidth="8.796875" defaultRowHeight="15"/>
  <cols>
    <col min="1" max="1" width="1.390625" style="190" customWidth="1"/>
    <col min="2" max="2" width="49.19921875" style="190" customWidth="1"/>
    <col min="3" max="3" width="7.3984375" style="191" customWidth="1"/>
    <col min="4" max="4" width="6.19921875" style="191" customWidth="1"/>
    <col min="5" max="6" width="16.69921875" style="192" customWidth="1"/>
    <col min="7" max="7" width="18" style="190" hidden="1" customWidth="1"/>
    <col min="8" max="8" width="16.5" style="190" hidden="1" customWidth="1"/>
    <col min="9" max="12" width="14.69921875" style="190" hidden="1" customWidth="1"/>
    <col min="13" max="13" width="16.59765625" style="190" hidden="1" customWidth="1"/>
    <col min="14" max="15" width="14.69921875" style="190" hidden="1" customWidth="1"/>
    <col min="16" max="16" width="17" style="190" hidden="1" customWidth="1"/>
    <col min="17" max="17" width="17.19921875" style="190" hidden="1" customWidth="1"/>
    <col min="18" max="24" width="14.69921875" style="190" hidden="1" customWidth="1"/>
    <col min="25" max="29" width="0" style="190" hidden="1" customWidth="1"/>
    <col min="30" max="16384" width="9" style="190" customWidth="1"/>
  </cols>
  <sheetData>
    <row r="1" ht="15">
      <c r="A1" s="139" t="s">
        <v>210</v>
      </c>
    </row>
    <row r="2" spans="1:2" ht="15">
      <c r="A2" s="193"/>
      <c r="B2" s="193"/>
    </row>
    <row r="3" spans="1:6" ht="27" customHeight="1">
      <c r="A3" s="189" t="s">
        <v>294</v>
      </c>
      <c r="B3" s="189"/>
      <c r="C3" s="189"/>
      <c r="D3" s="189"/>
      <c r="E3" s="189"/>
      <c r="F3" s="189"/>
    </row>
    <row r="4" spans="1:6" ht="15">
      <c r="A4" s="194" t="s">
        <v>263</v>
      </c>
      <c r="B4" s="194"/>
      <c r="C4" s="194"/>
      <c r="D4" s="194"/>
      <c r="E4" s="194"/>
      <c r="F4" s="194"/>
    </row>
    <row r="5" spans="1:7" ht="15">
      <c r="A5" s="194" t="s">
        <v>264</v>
      </c>
      <c r="B5" s="194"/>
      <c r="C5" s="194"/>
      <c r="D5" s="194"/>
      <c r="E5" s="194"/>
      <c r="F5" s="194"/>
      <c r="G5" s="190" t="s">
        <v>109</v>
      </c>
    </row>
    <row r="6" ht="17.25" customHeight="1" thickBot="1"/>
    <row r="7" spans="1:18" s="193" customFormat="1" ht="32.25" customHeight="1">
      <c r="A7" s="245"/>
      <c r="B7" s="246" t="s">
        <v>203</v>
      </c>
      <c r="C7" s="247" t="s">
        <v>207</v>
      </c>
      <c r="D7" s="247" t="s">
        <v>204</v>
      </c>
      <c r="E7" s="248" t="s">
        <v>235</v>
      </c>
      <c r="F7" s="249" t="s">
        <v>236</v>
      </c>
      <c r="G7" s="224" t="s">
        <v>17</v>
      </c>
      <c r="H7" s="196"/>
      <c r="I7" s="197" t="s">
        <v>0</v>
      </c>
      <c r="J7" s="197"/>
      <c r="K7" s="197" t="s">
        <v>1</v>
      </c>
      <c r="L7" s="197"/>
      <c r="M7" s="197" t="s">
        <v>14</v>
      </c>
      <c r="N7" s="197"/>
      <c r="O7" s="197" t="s">
        <v>15</v>
      </c>
      <c r="P7" s="197"/>
      <c r="Q7" s="197" t="s">
        <v>16</v>
      </c>
      <c r="R7" s="197"/>
    </row>
    <row r="8" spans="1:18" s="193" customFormat="1" ht="20.25" customHeight="1">
      <c r="A8" s="252"/>
      <c r="B8" s="195">
        <v>1</v>
      </c>
      <c r="C8" s="198" t="s">
        <v>98</v>
      </c>
      <c r="D8" s="198" t="s">
        <v>96</v>
      </c>
      <c r="E8" s="199">
        <v>4</v>
      </c>
      <c r="F8" s="253" t="s">
        <v>113</v>
      </c>
      <c r="G8" s="200" t="s">
        <v>110</v>
      </c>
      <c r="H8" s="200" t="s">
        <v>99</v>
      </c>
      <c r="I8" s="200" t="s">
        <v>110</v>
      </c>
      <c r="J8" s="200" t="s">
        <v>99</v>
      </c>
      <c r="K8" s="200" t="s">
        <v>110</v>
      </c>
      <c r="L8" s="200" t="s">
        <v>99</v>
      </c>
      <c r="M8" s="200" t="s">
        <v>110</v>
      </c>
      <c r="N8" s="200" t="s">
        <v>99</v>
      </c>
      <c r="O8" s="200" t="s">
        <v>110</v>
      </c>
      <c r="P8" s="200" t="s">
        <v>99</v>
      </c>
      <c r="Q8" s="200"/>
      <c r="R8" s="200"/>
    </row>
    <row r="9" spans="1:18" s="193" customFormat="1" ht="17.25" customHeight="1">
      <c r="A9" s="250" t="s">
        <v>265</v>
      </c>
      <c r="B9" s="201"/>
      <c r="C9" s="202"/>
      <c r="D9" s="202"/>
      <c r="E9" s="203"/>
      <c r="F9" s="251"/>
      <c r="G9" s="225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18" ht="17.25" customHeight="1">
      <c r="A10" s="238"/>
      <c r="B10" s="241" t="s">
        <v>266</v>
      </c>
      <c r="C10" s="205" t="s">
        <v>2</v>
      </c>
      <c r="D10" s="205"/>
      <c r="E10" s="206">
        <v>361003355767</v>
      </c>
      <c r="F10" s="231">
        <v>183677958749</v>
      </c>
      <c r="G10" s="226">
        <f>94628199823+2872953+300099700-471886510</f>
        <v>94459285966</v>
      </c>
      <c r="H10" s="207">
        <v>60350393238</v>
      </c>
      <c r="I10" s="207"/>
      <c r="J10" s="207"/>
      <c r="K10" s="207"/>
      <c r="L10" s="207"/>
      <c r="M10" s="207"/>
      <c r="N10" s="207">
        <v>12371820</v>
      </c>
      <c r="O10" s="207">
        <v>539298000</v>
      </c>
      <c r="P10" s="207"/>
      <c r="Q10" s="207">
        <v>1702464000</v>
      </c>
      <c r="R10" s="207"/>
    </row>
    <row r="11" spans="1:18" ht="17.25" customHeight="1">
      <c r="A11" s="238"/>
      <c r="B11" s="241" t="s">
        <v>267</v>
      </c>
      <c r="C11" s="205" t="s">
        <v>3</v>
      </c>
      <c r="D11" s="205"/>
      <c r="E11" s="206">
        <v>-65111021169</v>
      </c>
      <c r="F11" s="232">
        <v>-15933403506</v>
      </c>
      <c r="G11" s="226">
        <v>-5820002457</v>
      </c>
      <c r="H11" s="207">
        <v>-1280285382</v>
      </c>
      <c r="I11" s="207">
        <v>-2296379025</v>
      </c>
      <c r="J11" s="207">
        <v>-30000000</v>
      </c>
      <c r="K11" s="207"/>
      <c r="L11" s="207">
        <v>-2079751233</v>
      </c>
      <c r="M11" s="207">
        <v>-28220440</v>
      </c>
      <c r="N11" s="207">
        <v>-43833713</v>
      </c>
      <c r="O11" s="207">
        <v>-15809375</v>
      </c>
      <c r="P11" s="207">
        <v>-35323370</v>
      </c>
      <c r="Q11" s="207">
        <v>-1426597693</v>
      </c>
      <c r="R11" s="207"/>
    </row>
    <row r="12" spans="1:18" ht="17.25" customHeight="1">
      <c r="A12" s="238"/>
      <c r="B12" s="241" t="s">
        <v>268</v>
      </c>
      <c r="C12" s="205" t="s">
        <v>4</v>
      </c>
      <c r="D12" s="205"/>
      <c r="E12" s="206">
        <v>-7121222676</v>
      </c>
      <c r="F12" s="232">
        <v>-3889094083</v>
      </c>
      <c r="G12" s="226">
        <v>-1063019609</v>
      </c>
      <c r="H12" s="207">
        <v>-302685006</v>
      </c>
      <c r="I12" s="207">
        <v>-692390278</v>
      </c>
      <c r="J12" s="207">
        <v>-328997539</v>
      </c>
      <c r="K12" s="207"/>
      <c r="L12" s="207">
        <v>-965143010</v>
      </c>
      <c r="M12" s="207">
        <v>-53089421</v>
      </c>
      <c r="N12" s="207">
        <v>-155386117</v>
      </c>
      <c r="O12" s="207">
        <v>-35131346</v>
      </c>
      <c r="P12" s="207">
        <v>-139046070</v>
      </c>
      <c r="Q12" s="207">
        <v>-227294193</v>
      </c>
      <c r="R12" s="207"/>
    </row>
    <row r="13" spans="1:18" ht="17.25" customHeight="1">
      <c r="A13" s="238"/>
      <c r="B13" s="241" t="s">
        <v>269</v>
      </c>
      <c r="C13" s="205" t="s">
        <v>5</v>
      </c>
      <c r="D13" s="205"/>
      <c r="E13" s="206">
        <v>-698692401</v>
      </c>
      <c r="F13" s="232">
        <v>-1733153046</v>
      </c>
      <c r="G13" s="226">
        <v>-38910931</v>
      </c>
      <c r="H13" s="207"/>
      <c r="I13" s="207"/>
      <c r="J13" s="207"/>
      <c r="K13" s="207"/>
      <c r="L13" s="207"/>
      <c r="M13" s="207"/>
      <c r="N13" s="207"/>
      <c r="O13" s="207">
        <v>-6600</v>
      </c>
      <c r="P13" s="207">
        <v>-13200</v>
      </c>
      <c r="Q13" s="207"/>
      <c r="R13" s="207"/>
    </row>
    <row r="14" spans="1:18" ht="17.25" customHeight="1">
      <c r="A14" s="238"/>
      <c r="B14" s="241" t="s">
        <v>270</v>
      </c>
      <c r="C14" s="205" t="s">
        <v>6</v>
      </c>
      <c r="D14" s="205"/>
      <c r="E14" s="206">
        <v>-8218750000</v>
      </c>
      <c r="F14" s="232">
        <v>-2941913442</v>
      </c>
      <c r="G14" s="226"/>
      <c r="H14" s="207">
        <v>-1643750000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</row>
    <row r="15" spans="1:18" ht="17.25" customHeight="1">
      <c r="A15" s="238"/>
      <c r="B15" s="241" t="s">
        <v>271</v>
      </c>
      <c r="C15" s="205" t="s">
        <v>7</v>
      </c>
      <c r="D15" s="205"/>
      <c r="E15" s="206">
        <v>691518940407</v>
      </c>
      <c r="F15" s="231">
        <v>152847581288</v>
      </c>
      <c r="G15" s="226">
        <v>218036039766</v>
      </c>
      <c r="H15" s="209">
        <v>94846886712</v>
      </c>
      <c r="I15" s="207">
        <v>4120366741</v>
      </c>
      <c r="J15" s="207">
        <v>836365983</v>
      </c>
      <c r="K15" s="207"/>
      <c r="L15" s="207">
        <v>3964412727</v>
      </c>
      <c r="M15" s="207">
        <v>2382336959</v>
      </c>
      <c r="N15" s="207">
        <v>5978115938</v>
      </c>
      <c r="O15" s="207">
        <v>249551515</v>
      </c>
      <c r="P15" s="207">
        <v>14308600000</v>
      </c>
      <c r="Q15" s="207">
        <v>14444994600</v>
      </c>
      <c r="R15" s="207"/>
    </row>
    <row r="16" spans="1:18" ht="17.25" customHeight="1">
      <c r="A16" s="238"/>
      <c r="B16" s="241" t="s">
        <v>272</v>
      </c>
      <c r="C16" s="205" t="s">
        <v>8</v>
      </c>
      <c r="D16" s="205"/>
      <c r="E16" s="206">
        <v>-882617237233</v>
      </c>
      <c r="F16" s="231">
        <v>-249620482814</v>
      </c>
      <c r="G16" s="226">
        <v>-275069576278</v>
      </c>
      <c r="H16" s="207">
        <v>-119696197101</v>
      </c>
      <c r="I16" s="207">
        <v>-2337447708</v>
      </c>
      <c r="J16" s="207">
        <v>-465814537</v>
      </c>
      <c r="K16" s="207"/>
      <c r="L16" s="207">
        <v>-133726063</v>
      </c>
      <c r="M16" s="207">
        <v>-1749802516</v>
      </c>
      <c r="N16" s="207">
        <v>-5644605038</v>
      </c>
      <c r="O16" s="207">
        <v>-155062791</v>
      </c>
      <c r="P16" s="207">
        <v>-14031791277</v>
      </c>
      <c r="Q16" s="207">
        <v>-12897629792</v>
      </c>
      <c r="R16" s="207"/>
    </row>
    <row r="17" spans="1:18" s="193" customFormat="1" ht="17.25" customHeight="1">
      <c r="A17" s="237" t="s">
        <v>273</v>
      </c>
      <c r="B17" s="210"/>
      <c r="C17" s="211">
        <v>20</v>
      </c>
      <c r="D17" s="211"/>
      <c r="E17" s="212">
        <v>88755372695</v>
      </c>
      <c r="F17" s="230">
        <v>62407493146</v>
      </c>
      <c r="G17" s="227">
        <f aca="true" t="shared" si="0" ref="G17:Q17">SUM(G10:G16)</f>
        <v>30503816457</v>
      </c>
      <c r="H17" s="212">
        <f t="shared" si="0"/>
        <v>32274362461</v>
      </c>
      <c r="I17" s="212">
        <f t="shared" si="0"/>
        <v>-1205850270</v>
      </c>
      <c r="J17" s="212">
        <f t="shared" si="0"/>
        <v>11553907</v>
      </c>
      <c r="K17" s="212">
        <f t="shared" si="0"/>
        <v>0</v>
      </c>
      <c r="L17" s="212">
        <f t="shared" si="0"/>
        <v>785792421</v>
      </c>
      <c r="M17" s="212">
        <f t="shared" si="0"/>
        <v>551224582</v>
      </c>
      <c r="N17" s="212">
        <f t="shared" si="0"/>
        <v>146662890</v>
      </c>
      <c r="O17" s="212">
        <f t="shared" si="0"/>
        <v>582839403</v>
      </c>
      <c r="P17" s="212">
        <f t="shared" si="0"/>
        <v>102426083</v>
      </c>
      <c r="Q17" s="212">
        <f t="shared" si="0"/>
        <v>1595936922</v>
      </c>
      <c r="R17" s="204"/>
    </row>
    <row r="18" spans="1:18" s="193" customFormat="1" ht="17.25" customHeight="1">
      <c r="A18" s="239" t="s">
        <v>274</v>
      </c>
      <c r="B18" s="210"/>
      <c r="C18" s="211"/>
      <c r="D18" s="211"/>
      <c r="E18" s="212"/>
      <c r="F18" s="230">
        <v>0</v>
      </c>
      <c r="G18" s="225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</row>
    <row r="19" spans="1:18" ht="17.25" customHeight="1">
      <c r="A19" s="238"/>
      <c r="B19" s="241" t="s">
        <v>275</v>
      </c>
      <c r="C19" s="205">
        <v>21</v>
      </c>
      <c r="D19" s="205"/>
      <c r="E19" s="206">
        <v>-407436522</v>
      </c>
      <c r="F19" s="232">
        <v>-1467711598</v>
      </c>
      <c r="G19" s="226">
        <v>-178095233</v>
      </c>
      <c r="H19" s="207">
        <v>-29190000</v>
      </c>
      <c r="I19" s="207"/>
      <c r="J19" s="207"/>
      <c r="K19" s="207"/>
      <c r="L19" s="207">
        <v>-28389048</v>
      </c>
      <c r="M19" s="207"/>
      <c r="N19" s="207">
        <v>-38247060</v>
      </c>
      <c r="O19" s="207">
        <v>-10363636</v>
      </c>
      <c r="P19" s="207">
        <v>-23314545</v>
      </c>
      <c r="Q19" s="207"/>
      <c r="R19" s="207"/>
    </row>
    <row r="20" spans="1:18" ht="17.25" customHeight="1">
      <c r="A20" s="238"/>
      <c r="B20" s="242" t="s">
        <v>276</v>
      </c>
      <c r="C20" s="205">
        <v>22</v>
      </c>
      <c r="D20" s="205"/>
      <c r="E20" s="206">
        <v>104036767</v>
      </c>
      <c r="F20" s="231">
        <v>114934604</v>
      </c>
      <c r="G20" s="226">
        <v>70083000</v>
      </c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</row>
    <row r="21" spans="1:18" ht="17.25" customHeight="1">
      <c r="A21" s="238"/>
      <c r="B21" s="241" t="s">
        <v>277</v>
      </c>
      <c r="C21" s="205">
        <v>23</v>
      </c>
      <c r="D21" s="205"/>
      <c r="E21" s="206">
        <v>0</v>
      </c>
      <c r="F21" s="232">
        <v>0</v>
      </c>
      <c r="G21" s="226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</row>
    <row r="22" spans="1:18" ht="17.25" customHeight="1">
      <c r="A22" s="238"/>
      <c r="B22" s="241" t="s">
        <v>278</v>
      </c>
      <c r="C22" s="205">
        <v>24</v>
      </c>
      <c r="D22" s="205"/>
      <c r="E22" s="206">
        <v>0</v>
      </c>
      <c r="F22" s="231">
        <v>0</v>
      </c>
      <c r="G22" s="226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</row>
    <row r="23" spans="1:18" ht="17.25" customHeight="1">
      <c r="A23" s="238"/>
      <c r="B23" s="241" t="s">
        <v>279</v>
      </c>
      <c r="C23" s="205">
        <v>25</v>
      </c>
      <c r="D23" s="205"/>
      <c r="E23" s="206">
        <v>0</v>
      </c>
      <c r="F23" s="232">
        <v>-2970000000</v>
      </c>
      <c r="G23" s="226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</row>
    <row r="24" spans="1:18" ht="17.25" customHeight="1">
      <c r="A24" s="238"/>
      <c r="B24" s="241" t="s">
        <v>280</v>
      </c>
      <c r="C24" s="205">
        <v>26</v>
      </c>
      <c r="D24" s="205"/>
      <c r="E24" s="206">
        <v>0</v>
      </c>
      <c r="F24" s="231">
        <v>0</v>
      </c>
      <c r="G24" s="226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</row>
    <row r="25" spans="1:18" ht="17.25" customHeight="1">
      <c r="A25" s="238"/>
      <c r="B25" s="242" t="s">
        <v>281</v>
      </c>
      <c r="C25" s="205">
        <v>27</v>
      </c>
      <c r="D25" s="205"/>
      <c r="E25" s="206">
        <v>3313831494</v>
      </c>
      <c r="F25" s="231">
        <v>127589429</v>
      </c>
      <c r="G25" s="226">
        <v>771047027</v>
      </c>
      <c r="H25" s="207">
        <v>55944146</v>
      </c>
      <c r="I25" s="207"/>
      <c r="J25" s="207"/>
      <c r="K25" s="207"/>
      <c r="L25" s="207"/>
      <c r="M25" s="207"/>
      <c r="N25" s="207">
        <v>3510797</v>
      </c>
      <c r="O25" s="207">
        <v>109124</v>
      </c>
      <c r="P25" s="207">
        <v>4321879</v>
      </c>
      <c r="Q25" s="207">
        <v>3839397</v>
      </c>
      <c r="R25" s="207"/>
    </row>
    <row r="26" spans="1:29" s="193" customFormat="1" ht="17.25" customHeight="1">
      <c r="A26" s="237" t="s">
        <v>282</v>
      </c>
      <c r="B26" s="210"/>
      <c r="C26" s="211">
        <v>30</v>
      </c>
      <c r="D26" s="211"/>
      <c r="E26" s="212">
        <v>3010431739</v>
      </c>
      <c r="F26" s="230">
        <v>-4195187565</v>
      </c>
      <c r="G26" s="227">
        <f aca="true" t="shared" si="1" ref="G26:AC26">SUM(G19:G25)</f>
        <v>663034794</v>
      </c>
      <c r="H26" s="212">
        <f t="shared" si="1"/>
        <v>26754146</v>
      </c>
      <c r="I26" s="212">
        <f t="shared" si="1"/>
        <v>0</v>
      </c>
      <c r="J26" s="212">
        <f t="shared" si="1"/>
        <v>0</v>
      </c>
      <c r="K26" s="212">
        <f t="shared" si="1"/>
        <v>0</v>
      </c>
      <c r="L26" s="212">
        <f t="shared" si="1"/>
        <v>-28389048</v>
      </c>
      <c r="M26" s="212">
        <f t="shared" si="1"/>
        <v>0</v>
      </c>
      <c r="N26" s="212">
        <f t="shared" si="1"/>
        <v>-34736263</v>
      </c>
      <c r="O26" s="212">
        <f t="shared" si="1"/>
        <v>-10254512</v>
      </c>
      <c r="P26" s="212">
        <f t="shared" si="1"/>
        <v>-18992666</v>
      </c>
      <c r="Q26" s="212">
        <f t="shared" si="1"/>
        <v>3839397</v>
      </c>
      <c r="R26" s="212">
        <f t="shared" si="1"/>
        <v>0</v>
      </c>
      <c r="S26" s="212">
        <f t="shared" si="1"/>
        <v>0</v>
      </c>
      <c r="T26" s="212">
        <f t="shared" si="1"/>
        <v>0</v>
      </c>
      <c r="U26" s="212">
        <f t="shared" si="1"/>
        <v>0</v>
      </c>
      <c r="V26" s="212">
        <f t="shared" si="1"/>
        <v>0</v>
      </c>
      <c r="W26" s="212">
        <f t="shared" si="1"/>
        <v>0</v>
      </c>
      <c r="X26" s="212">
        <f t="shared" si="1"/>
        <v>0</v>
      </c>
      <c r="Y26" s="212">
        <f t="shared" si="1"/>
        <v>0</v>
      </c>
      <c r="Z26" s="212">
        <f t="shared" si="1"/>
        <v>0</v>
      </c>
      <c r="AA26" s="212">
        <f t="shared" si="1"/>
        <v>0</v>
      </c>
      <c r="AB26" s="212">
        <f t="shared" si="1"/>
        <v>0</v>
      </c>
      <c r="AC26" s="212">
        <f t="shared" si="1"/>
        <v>0</v>
      </c>
    </row>
    <row r="27" spans="1:18" s="193" customFormat="1" ht="17.25" customHeight="1">
      <c r="A27" s="239" t="s">
        <v>283</v>
      </c>
      <c r="B27" s="210"/>
      <c r="C27" s="211"/>
      <c r="D27" s="211"/>
      <c r="E27" s="212"/>
      <c r="F27" s="230">
        <v>0</v>
      </c>
      <c r="G27" s="225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</row>
    <row r="28" spans="1:18" ht="17.25" customHeight="1">
      <c r="A28" s="238"/>
      <c r="B28" s="241" t="s">
        <v>284</v>
      </c>
      <c r="C28" s="205">
        <v>31</v>
      </c>
      <c r="D28" s="205"/>
      <c r="E28" s="206">
        <v>0</v>
      </c>
      <c r="F28" s="231">
        <v>2901800000</v>
      </c>
      <c r="G28" s="226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</row>
    <row r="29" spans="1:18" ht="33" customHeight="1">
      <c r="A29" s="238"/>
      <c r="B29" s="242" t="s">
        <v>285</v>
      </c>
      <c r="C29" s="205">
        <v>32</v>
      </c>
      <c r="D29" s="205"/>
      <c r="E29" s="206">
        <v>0</v>
      </c>
      <c r="F29" s="232">
        <v>0</v>
      </c>
      <c r="G29" s="226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</row>
    <row r="30" spans="1:18" ht="17.25" customHeight="1">
      <c r="A30" s="238"/>
      <c r="B30" s="241" t="s">
        <v>286</v>
      </c>
      <c r="C30" s="205">
        <v>33</v>
      </c>
      <c r="D30" s="205"/>
      <c r="E30" s="206">
        <v>40000000000</v>
      </c>
      <c r="F30" s="231">
        <v>4000000000</v>
      </c>
      <c r="G30" s="226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</row>
    <row r="31" spans="1:18" ht="17.25" customHeight="1">
      <c r="A31" s="238"/>
      <c r="B31" s="241" t="s">
        <v>287</v>
      </c>
      <c r="C31" s="205">
        <v>34</v>
      </c>
      <c r="D31" s="205"/>
      <c r="E31" s="206">
        <v>-49000000000</v>
      </c>
      <c r="F31" s="232">
        <v>-32423080000</v>
      </c>
      <c r="G31" s="226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</row>
    <row r="32" spans="1:18" ht="17.25" customHeight="1">
      <c r="A32" s="238"/>
      <c r="B32" s="241" t="s">
        <v>288</v>
      </c>
      <c r="C32" s="205">
        <v>35</v>
      </c>
      <c r="D32" s="205"/>
      <c r="E32" s="206">
        <v>0</v>
      </c>
      <c r="F32" s="232">
        <v>0</v>
      </c>
      <c r="G32" s="226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</row>
    <row r="33" spans="1:18" ht="17.25" customHeight="1">
      <c r="A33" s="238"/>
      <c r="B33" s="241" t="s">
        <v>289</v>
      </c>
      <c r="C33" s="205">
        <v>36</v>
      </c>
      <c r="D33" s="205"/>
      <c r="E33" s="206">
        <v>0</v>
      </c>
      <c r="F33" s="232">
        <v>-275560000</v>
      </c>
      <c r="G33" s="226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</row>
    <row r="34" spans="1:18" s="193" customFormat="1" ht="17.25" customHeight="1">
      <c r="A34" s="237" t="s">
        <v>290</v>
      </c>
      <c r="B34" s="223"/>
      <c r="C34" s="211">
        <v>40</v>
      </c>
      <c r="D34" s="211"/>
      <c r="E34" s="213">
        <v>-9000000000</v>
      </c>
      <c r="F34" s="233">
        <v>-25796840000</v>
      </c>
      <c r="G34" s="228">
        <f aca="true" t="shared" si="2" ref="G34:P34">SUM(I34:T34)</f>
        <v>0</v>
      </c>
      <c r="H34" s="206">
        <f t="shared" si="2"/>
        <v>0</v>
      </c>
      <c r="I34" s="206">
        <f t="shared" si="2"/>
        <v>0</v>
      </c>
      <c r="J34" s="206">
        <f t="shared" si="2"/>
        <v>0</v>
      </c>
      <c r="K34" s="206">
        <f t="shared" si="2"/>
        <v>0</v>
      </c>
      <c r="L34" s="206">
        <f t="shared" si="2"/>
        <v>0</v>
      </c>
      <c r="M34" s="206">
        <f t="shared" si="2"/>
        <v>0</v>
      </c>
      <c r="N34" s="206">
        <f t="shared" si="2"/>
        <v>0</v>
      </c>
      <c r="O34" s="206">
        <f t="shared" si="2"/>
        <v>0</v>
      </c>
      <c r="P34" s="206">
        <f t="shared" si="2"/>
        <v>0</v>
      </c>
      <c r="Q34" s="206">
        <f>SUM(S34:AC34)</f>
        <v>0</v>
      </c>
      <c r="R34" s="204"/>
    </row>
    <row r="35" spans="1:29" s="193" customFormat="1" ht="17.25" customHeight="1">
      <c r="A35" s="237" t="s">
        <v>295</v>
      </c>
      <c r="B35" s="223"/>
      <c r="C35" s="211">
        <v>50</v>
      </c>
      <c r="D35" s="211"/>
      <c r="E35" s="213">
        <v>82765804434</v>
      </c>
      <c r="F35" s="233">
        <v>32415465581</v>
      </c>
      <c r="G35" s="229">
        <f aca="true" t="shared" si="3" ref="G35:AC35">G17+G26+G34</f>
        <v>31166851251</v>
      </c>
      <c r="H35" s="213">
        <f t="shared" si="3"/>
        <v>32301116607</v>
      </c>
      <c r="I35" s="213">
        <f t="shared" si="3"/>
        <v>-1205850270</v>
      </c>
      <c r="J35" s="213">
        <f t="shared" si="3"/>
        <v>11553907</v>
      </c>
      <c r="K35" s="213">
        <f t="shared" si="3"/>
        <v>0</v>
      </c>
      <c r="L35" s="213">
        <f t="shared" si="3"/>
        <v>757403373</v>
      </c>
      <c r="M35" s="213">
        <f t="shared" si="3"/>
        <v>551224582</v>
      </c>
      <c r="N35" s="213">
        <f t="shared" si="3"/>
        <v>111926627</v>
      </c>
      <c r="O35" s="213">
        <f t="shared" si="3"/>
        <v>572584891</v>
      </c>
      <c r="P35" s="213">
        <f t="shared" si="3"/>
        <v>83433417</v>
      </c>
      <c r="Q35" s="213">
        <f t="shared" si="3"/>
        <v>1599776319</v>
      </c>
      <c r="R35" s="213">
        <f t="shared" si="3"/>
        <v>0</v>
      </c>
      <c r="S35" s="213">
        <f t="shared" si="3"/>
        <v>0</v>
      </c>
      <c r="T35" s="213">
        <f t="shared" si="3"/>
        <v>0</v>
      </c>
      <c r="U35" s="213">
        <f t="shared" si="3"/>
        <v>0</v>
      </c>
      <c r="V35" s="213">
        <f t="shared" si="3"/>
        <v>0</v>
      </c>
      <c r="W35" s="213">
        <f t="shared" si="3"/>
        <v>0</v>
      </c>
      <c r="X35" s="213">
        <f t="shared" si="3"/>
        <v>0</v>
      </c>
      <c r="Y35" s="213">
        <f t="shared" si="3"/>
        <v>0</v>
      </c>
      <c r="Z35" s="213">
        <f t="shared" si="3"/>
        <v>0</v>
      </c>
      <c r="AA35" s="213">
        <f t="shared" si="3"/>
        <v>0</v>
      </c>
      <c r="AB35" s="213">
        <f t="shared" si="3"/>
        <v>0</v>
      </c>
      <c r="AC35" s="213">
        <f t="shared" si="3"/>
        <v>0</v>
      </c>
    </row>
    <row r="36" spans="1:18" s="193" customFormat="1" ht="17.25" customHeight="1">
      <c r="A36" s="237" t="s">
        <v>291</v>
      </c>
      <c r="B36" s="223"/>
      <c r="C36" s="211">
        <v>60</v>
      </c>
      <c r="D36" s="211"/>
      <c r="E36" s="213">
        <v>41353808901</v>
      </c>
      <c r="F36" s="230">
        <v>8938343320</v>
      </c>
      <c r="G36" s="225">
        <v>39485815724</v>
      </c>
      <c r="H36" s="204">
        <v>70821580832</v>
      </c>
      <c r="I36" s="204">
        <v>1387584344</v>
      </c>
      <c r="J36" s="204">
        <v>181734074</v>
      </c>
      <c r="K36" s="204"/>
      <c r="L36" s="204">
        <v>480408833</v>
      </c>
      <c r="M36" s="204"/>
      <c r="N36" s="204">
        <v>551224582</v>
      </c>
      <c r="O36" s="204"/>
      <c r="P36" s="204">
        <v>572584591</v>
      </c>
      <c r="Q36" s="204">
        <v>2872953</v>
      </c>
      <c r="R36" s="204"/>
    </row>
    <row r="37" spans="1:18" ht="17.25" customHeight="1">
      <c r="A37" s="238"/>
      <c r="B37" s="243" t="s">
        <v>292</v>
      </c>
      <c r="C37" s="205">
        <v>61</v>
      </c>
      <c r="D37" s="205"/>
      <c r="E37" s="208"/>
      <c r="F37" s="232">
        <v>0</v>
      </c>
      <c r="G37" s="226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</row>
    <row r="38" spans="1:18" s="193" customFormat="1" ht="17.25" customHeight="1" thickBot="1">
      <c r="A38" s="240" t="s">
        <v>293</v>
      </c>
      <c r="B38" s="244"/>
      <c r="C38" s="234">
        <v>70</v>
      </c>
      <c r="D38" s="234" t="s">
        <v>13</v>
      </c>
      <c r="E38" s="235">
        <v>124119613335</v>
      </c>
      <c r="F38" s="236">
        <v>41353808901</v>
      </c>
      <c r="G38" s="225">
        <v>70821580832</v>
      </c>
      <c r="H38" s="204">
        <v>103122697439</v>
      </c>
      <c r="I38" s="204">
        <v>181734074</v>
      </c>
      <c r="J38" s="204">
        <v>193287981</v>
      </c>
      <c r="K38" s="204"/>
      <c r="L38" s="204">
        <v>1237812206</v>
      </c>
      <c r="M38" s="204">
        <v>551224582</v>
      </c>
      <c r="N38" s="204">
        <v>663151209</v>
      </c>
      <c r="O38" s="204">
        <v>572584591</v>
      </c>
      <c r="P38" s="204">
        <v>656018008</v>
      </c>
      <c r="Q38" s="204">
        <v>1902749272</v>
      </c>
      <c r="R38" s="204"/>
    </row>
    <row r="39" spans="1:8" s="193" customFormat="1" ht="9.75" customHeight="1">
      <c r="A39" s="214"/>
      <c r="B39" s="214"/>
      <c r="C39" s="215"/>
      <c r="D39" s="215"/>
      <c r="E39" s="216"/>
      <c r="F39" s="216"/>
      <c r="G39" s="217"/>
      <c r="H39" s="217"/>
    </row>
    <row r="40" spans="2:6" ht="15">
      <c r="B40" s="218"/>
      <c r="E40" s="219"/>
      <c r="F40" s="219"/>
    </row>
    <row r="41" spans="3:6" s="193" customFormat="1" ht="14.25">
      <c r="C41" s="220"/>
      <c r="D41" s="220"/>
      <c r="E41" s="221"/>
      <c r="F41" s="221"/>
    </row>
    <row r="47" spans="5:6" ht="15">
      <c r="E47" s="222"/>
      <c r="F47" s="222"/>
    </row>
  </sheetData>
  <mergeCells count="3">
    <mergeCell ref="A3:F3"/>
    <mergeCell ref="A5:F5"/>
    <mergeCell ref="A4:F4"/>
  </mergeCells>
  <printOptions horizontalCentered="1"/>
  <pageMargins left="0.19" right="0.21" top="0.39" bottom="0.35" header="0.29" footer="0.19"/>
  <pageSetup firstPageNumber="1" useFirstPageNumber="1" horizontalDpi="600" verticalDpi="600" orientation="portrait" paperSize="9" scale="95" r:id="rId1"/>
  <headerFooter alignWithMargins="0">
    <oddFooter>&amp;R&amp;".VnTime,  Italic"&amp;10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E13" sqref="E13"/>
    </sheetView>
  </sheetViews>
  <sheetFormatPr defaultColWidth="8.796875" defaultRowHeight="15"/>
  <cols>
    <col min="1" max="1" width="4.09765625" style="0" customWidth="1"/>
    <col min="2" max="2" width="19.69921875" style="0" customWidth="1"/>
    <col min="3" max="3" width="14.09765625" style="0" customWidth="1"/>
    <col min="4" max="4" width="13.5" style="0" customWidth="1"/>
    <col min="5" max="5" width="12.09765625" style="0" customWidth="1"/>
    <col min="6" max="6" width="12.69921875" style="0" customWidth="1"/>
    <col min="7" max="7" width="13.69921875" style="0" customWidth="1"/>
    <col min="8" max="8" width="12.59765625" style="0" customWidth="1"/>
    <col min="9" max="9" width="13.3984375" style="0" customWidth="1"/>
    <col min="10" max="10" width="12.5" style="0" customWidth="1"/>
  </cols>
  <sheetData>
    <row r="1" spans="1:5" ht="24.75" customHeight="1">
      <c r="A1" s="39" t="s">
        <v>56</v>
      </c>
      <c r="B1" s="39"/>
      <c r="C1" s="39"/>
      <c r="D1" s="39"/>
      <c r="E1" s="22"/>
    </row>
    <row r="2" spans="1:5" ht="19.5" customHeight="1">
      <c r="A2" s="40" t="s">
        <v>20</v>
      </c>
      <c r="B2" s="40"/>
      <c r="C2" s="40"/>
      <c r="D2" s="40"/>
      <c r="E2" s="21"/>
    </row>
    <row r="4" spans="1:10" ht="18">
      <c r="A4" s="43" t="s">
        <v>45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7.25">
      <c r="A5" s="38" t="s">
        <v>23</v>
      </c>
      <c r="B5" s="38"/>
      <c r="C5" s="38"/>
      <c r="D5" s="38"/>
      <c r="E5" s="38"/>
      <c r="F5" s="38"/>
      <c r="G5" s="38"/>
      <c r="H5" s="38"/>
      <c r="I5" s="38"/>
      <c r="J5" s="38"/>
    </row>
    <row r="7" spans="1:10" ht="15.75">
      <c r="A7" s="44" t="s">
        <v>54</v>
      </c>
      <c r="B7" s="44" t="s">
        <v>53</v>
      </c>
      <c r="C7" s="46" t="s">
        <v>46</v>
      </c>
      <c r="D7" s="46"/>
      <c r="E7" s="46"/>
      <c r="F7" s="44" t="s">
        <v>49</v>
      </c>
      <c r="G7" s="44" t="s">
        <v>50</v>
      </c>
      <c r="H7" s="44" t="s">
        <v>51</v>
      </c>
      <c r="I7" s="44" t="s">
        <v>52</v>
      </c>
      <c r="J7" s="44" t="s">
        <v>91</v>
      </c>
    </row>
    <row r="8" spans="1:10" ht="15.75">
      <c r="A8" s="45"/>
      <c r="B8" s="45"/>
      <c r="C8" s="9" t="s">
        <v>47</v>
      </c>
      <c r="D8" s="9" t="s">
        <v>69</v>
      </c>
      <c r="E8" s="9" t="s">
        <v>48</v>
      </c>
      <c r="F8" s="45"/>
      <c r="G8" s="45"/>
      <c r="H8" s="45"/>
      <c r="I8" s="45"/>
      <c r="J8" s="45"/>
    </row>
    <row r="9" spans="1:10" s="7" customFormat="1" ht="14.2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</row>
    <row r="10" spans="1:10" ht="1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4.75" customHeight="1">
      <c r="A20" s="19"/>
      <c r="B20" s="20" t="s">
        <v>55</v>
      </c>
      <c r="C20" s="19"/>
      <c r="D20" s="19"/>
      <c r="E20" s="19"/>
      <c r="F20" s="19"/>
      <c r="G20" s="19"/>
      <c r="H20" s="19"/>
      <c r="I20" s="19"/>
      <c r="J20" s="19"/>
    </row>
    <row r="22" spans="8:10" ht="15.75">
      <c r="H22" s="41" t="s">
        <v>59</v>
      </c>
      <c r="I22" s="41"/>
      <c r="J22" s="41"/>
    </row>
    <row r="24" spans="2:9" s="23" customFormat="1" ht="16.5">
      <c r="B24" s="39" t="s">
        <v>60</v>
      </c>
      <c r="C24" s="39"/>
      <c r="E24" s="42" t="s">
        <v>57</v>
      </c>
      <c r="F24" s="42"/>
      <c r="I24" s="23" t="s">
        <v>58</v>
      </c>
    </row>
  </sheetData>
  <mergeCells count="15">
    <mergeCell ref="J7:J8"/>
    <mergeCell ref="A7:A8"/>
    <mergeCell ref="B7:B8"/>
    <mergeCell ref="C7:E7"/>
    <mergeCell ref="F7:F8"/>
    <mergeCell ref="A1:D1"/>
    <mergeCell ref="A2:D2"/>
    <mergeCell ref="H22:J22"/>
    <mergeCell ref="B24:C24"/>
    <mergeCell ref="E24:F24"/>
    <mergeCell ref="A4:J4"/>
    <mergeCell ref="A5:J5"/>
    <mergeCell ref="G7:G8"/>
    <mergeCell ref="H7:H8"/>
    <mergeCell ref="I7:I8"/>
  </mergeCells>
  <printOptions/>
  <pageMargins left="0.64" right="0.2" top="0.65" bottom="0.58" header="0.34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E13" sqref="E13"/>
    </sheetView>
  </sheetViews>
  <sheetFormatPr defaultColWidth="8.796875" defaultRowHeight="15"/>
  <cols>
    <col min="1" max="1" width="3.8984375" style="0" customWidth="1"/>
    <col min="2" max="2" width="13" style="0" customWidth="1"/>
    <col min="3" max="3" width="9.69921875" style="0" customWidth="1"/>
    <col min="4" max="4" width="10.59765625" style="0" customWidth="1"/>
    <col min="5" max="6" width="9.19921875" style="0" customWidth="1"/>
    <col min="7" max="7" width="9.3984375" style="0" customWidth="1"/>
    <col min="8" max="8" width="8.69921875" style="0" customWidth="1"/>
    <col min="9" max="9" width="9.3984375" style="0" customWidth="1"/>
    <col min="10" max="10" width="10" style="0" customWidth="1"/>
    <col min="11" max="12" width="9.5" style="0" customWidth="1"/>
    <col min="13" max="13" width="9.3984375" style="0" customWidth="1"/>
    <col min="14" max="16384" width="10.5" style="0" customWidth="1"/>
  </cols>
  <sheetData>
    <row r="1" spans="1:4" ht="21.75" customHeight="1">
      <c r="A1" s="50" t="s">
        <v>19</v>
      </c>
      <c r="B1" s="50"/>
      <c r="C1" s="50"/>
      <c r="D1" s="50"/>
    </row>
    <row r="2" spans="1:4" ht="15.75">
      <c r="A2" s="50" t="s">
        <v>66</v>
      </c>
      <c r="B2" s="50"/>
      <c r="C2" s="50"/>
      <c r="D2" s="50"/>
    </row>
    <row r="4" spans="1:14" ht="29.25" customHeight="1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7.25">
      <c r="A5" s="38" t="s">
        <v>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ht="15">
      <c r="M6" t="s">
        <v>65</v>
      </c>
    </row>
    <row r="7" spans="1:14" ht="23.25" customHeight="1">
      <c r="A7" s="51" t="s">
        <v>100</v>
      </c>
      <c r="B7" s="51" t="s">
        <v>24</v>
      </c>
      <c r="C7" s="47" t="s">
        <v>51</v>
      </c>
      <c r="D7" s="48"/>
      <c r="E7" s="49"/>
      <c r="F7" s="47" t="s">
        <v>28</v>
      </c>
      <c r="G7" s="48"/>
      <c r="H7" s="49"/>
      <c r="I7" s="47" t="s">
        <v>30</v>
      </c>
      <c r="J7" s="48"/>
      <c r="K7" s="49"/>
      <c r="L7" s="47" t="s">
        <v>52</v>
      </c>
      <c r="M7" s="48"/>
      <c r="N7" s="49"/>
    </row>
    <row r="8" spans="1:14" s="15" customFormat="1" ht="44.25" customHeight="1">
      <c r="A8" s="52"/>
      <c r="B8" s="52"/>
      <c r="C8" s="9" t="s">
        <v>25</v>
      </c>
      <c r="D8" s="9" t="s">
        <v>26</v>
      </c>
      <c r="E8" s="9" t="s">
        <v>27</v>
      </c>
      <c r="F8" s="9" t="s">
        <v>25</v>
      </c>
      <c r="G8" s="9" t="s">
        <v>29</v>
      </c>
      <c r="H8" s="9" t="s">
        <v>27</v>
      </c>
      <c r="I8" s="9" t="s">
        <v>31</v>
      </c>
      <c r="J8" s="9" t="s">
        <v>32</v>
      </c>
      <c r="K8" s="9" t="s">
        <v>33</v>
      </c>
      <c r="L8" s="9" t="s">
        <v>25</v>
      </c>
      <c r="M8" s="9" t="s">
        <v>26</v>
      </c>
      <c r="N8" s="9" t="s">
        <v>27</v>
      </c>
    </row>
    <row r="9" spans="1:14" s="7" customFormat="1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</row>
    <row r="10" spans="1:14" ht="45">
      <c r="A10" s="18">
        <v>1</v>
      </c>
      <c r="B10" s="28" t="s">
        <v>62</v>
      </c>
      <c r="C10" s="29">
        <v>16750047</v>
      </c>
      <c r="D10" s="29">
        <f>C10*100/95</f>
        <v>17631628.42105263</v>
      </c>
      <c r="E10" s="29">
        <f>D10-C10</f>
        <v>881581.421052631</v>
      </c>
      <c r="F10" s="29">
        <f aca="true" t="shared" si="0" ref="F10:G13">I10+L10-C10</f>
        <v>59471025</v>
      </c>
      <c r="G10" s="29">
        <f t="shared" si="0"/>
        <v>61626737.578947365</v>
      </c>
      <c r="H10" s="29">
        <f>G10-F10</f>
        <v>2155712.5789473653</v>
      </c>
      <c r="I10" s="29">
        <v>46104092</v>
      </c>
      <c r="J10" s="29">
        <v>47556279</v>
      </c>
      <c r="K10" s="29">
        <f>J10-I10</f>
        <v>1452187</v>
      </c>
      <c r="L10" s="29">
        <v>30116980</v>
      </c>
      <c r="M10" s="29">
        <v>31702087</v>
      </c>
      <c r="N10" s="29">
        <f>M10-L10</f>
        <v>1585107</v>
      </c>
    </row>
    <row r="11" spans="1:14" ht="30">
      <c r="A11" s="10">
        <v>2</v>
      </c>
      <c r="B11" s="16" t="s">
        <v>63</v>
      </c>
      <c r="C11" s="30"/>
      <c r="D11" s="31"/>
      <c r="E11" s="29">
        <f>D11-C11</f>
        <v>0</v>
      </c>
      <c r="F11" s="29">
        <f t="shared" si="0"/>
        <v>14379493</v>
      </c>
      <c r="G11" s="29">
        <f t="shared" si="0"/>
        <v>21569241</v>
      </c>
      <c r="H11" s="29">
        <f>G11-F11</f>
        <v>7189748</v>
      </c>
      <c r="I11" s="30"/>
      <c r="J11" s="30"/>
      <c r="K11" s="29">
        <f>J11-I11</f>
        <v>0</v>
      </c>
      <c r="L11" s="30">
        <v>14379493</v>
      </c>
      <c r="M11" s="30">
        <v>21569241</v>
      </c>
      <c r="N11" s="29">
        <f>M11-L11</f>
        <v>7189748</v>
      </c>
    </row>
    <row r="12" spans="1:14" ht="30">
      <c r="A12" s="10">
        <v>3</v>
      </c>
      <c r="B12" s="16" t="s">
        <v>64</v>
      </c>
      <c r="C12" s="30">
        <v>195200927</v>
      </c>
      <c r="D12" s="30">
        <v>400000000</v>
      </c>
      <c r="E12" s="29">
        <f>D12-C12</f>
        <v>204799073</v>
      </c>
      <c r="F12" s="29">
        <f t="shared" si="0"/>
        <v>33862013</v>
      </c>
      <c r="G12" s="29">
        <f t="shared" si="0"/>
        <v>113075038</v>
      </c>
      <c r="H12" s="29">
        <f>G12-F12</f>
        <v>79213025</v>
      </c>
      <c r="I12" s="30">
        <v>46189125</v>
      </c>
      <c r="J12" s="30">
        <v>148581924</v>
      </c>
      <c r="K12" s="29">
        <f>J12-I12</f>
        <v>102392799</v>
      </c>
      <c r="L12" s="30">
        <v>182873815</v>
      </c>
      <c r="M12" s="30">
        <v>364493114</v>
      </c>
      <c r="N12" s="29">
        <f>M12-L12</f>
        <v>181619299</v>
      </c>
    </row>
    <row r="13" spans="1:14" ht="30">
      <c r="A13" s="10">
        <v>4</v>
      </c>
      <c r="B13" s="16" t="s">
        <v>108</v>
      </c>
      <c r="C13" s="30"/>
      <c r="D13" s="30"/>
      <c r="E13" s="29"/>
      <c r="F13" s="29">
        <f t="shared" si="0"/>
        <v>391951</v>
      </c>
      <c r="G13" s="29">
        <f t="shared" si="0"/>
        <v>500000</v>
      </c>
      <c r="H13" s="29">
        <f>G13-F13</f>
        <v>108049</v>
      </c>
      <c r="I13" s="30"/>
      <c r="J13" s="30"/>
      <c r="K13" s="29"/>
      <c r="L13" s="30">
        <v>391951</v>
      </c>
      <c r="M13" s="30">
        <v>500000</v>
      </c>
      <c r="N13" s="29">
        <f>M13-L13</f>
        <v>108049</v>
      </c>
    </row>
    <row r="14" spans="1:14" ht="40.5" customHeight="1">
      <c r="A14" s="11"/>
      <c r="B14" s="17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s="35" customFormat="1" ht="29.25" customHeight="1">
      <c r="A15" s="33"/>
      <c r="B15" s="25" t="s">
        <v>55</v>
      </c>
      <c r="C15" s="34">
        <f>SUM(C10:C14)</f>
        <v>211950974</v>
      </c>
      <c r="D15" s="34">
        <f aca="true" t="shared" si="1" ref="D15:N15">SUM(D10:D14)</f>
        <v>417631628.42105263</v>
      </c>
      <c r="E15" s="34">
        <f t="shared" si="1"/>
        <v>205680654.42105263</v>
      </c>
      <c r="F15" s="34">
        <f t="shared" si="1"/>
        <v>108104482</v>
      </c>
      <c r="G15" s="34">
        <f t="shared" si="1"/>
        <v>196771016.57894737</v>
      </c>
      <c r="H15" s="34">
        <f t="shared" si="1"/>
        <v>88666534.57894737</v>
      </c>
      <c r="I15" s="34">
        <f t="shared" si="1"/>
        <v>92293217</v>
      </c>
      <c r="J15" s="34">
        <f t="shared" si="1"/>
        <v>196138203</v>
      </c>
      <c r="K15" s="34">
        <f t="shared" si="1"/>
        <v>103844986</v>
      </c>
      <c r="L15" s="34">
        <f t="shared" si="1"/>
        <v>227762239</v>
      </c>
      <c r="M15" s="34">
        <f t="shared" si="1"/>
        <v>418264442</v>
      </c>
      <c r="N15" s="34">
        <f t="shared" si="1"/>
        <v>190502203</v>
      </c>
    </row>
    <row r="17" spans="11:14" ht="15.75">
      <c r="K17" s="41" t="s">
        <v>59</v>
      </c>
      <c r="L17" s="41"/>
      <c r="M17" s="41"/>
      <c r="N17" s="41"/>
    </row>
    <row r="19" spans="1:14" s="23" customFormat="1" ht="16.5">
      <c r="A19" s="42" t="s">
        <v>34</v>
      </c>
      <c r="B19" s="42"/>
      <c r="G19" s="23" t="s">
        <v>35</v>
      </c>
      <c r="L19" s="42" t="s">
        <v>36</v>
      </c>
      <c r="M19" s="42"/>
      <c r="N19" s="42"/>
    </row>
  </sheetData>
  <mergeCells count="13">
    <mergeCell ref="C7:E7"/>
    <mergeCell ref="B7:B8"/>
    <mergeCell ref="A7:A8"/>
    <mergeCell ref="F7:H7"/>
    <mergeCell ref="L19:N19"/>
    <mergeCell ref="A19:B19"/>
    <mergeCell ref="A1:D1"/>
    <mergeCell ref="A2:D2"/>
    <mergeCell ref="K17:N17"/>
    <mergeCell ref="I7:K7"/>
    <mergeCell ref="L7:N7"/>
    <mergeCell ref="A4:N4"/>
    <mergeCell ref="A5:N5"/>
  </mergeCells>
  <printOptions/>
  <pageMargins left="0.47" right="0.2" top="0.47" bottom="0.48" header="0.22" footer="0.17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C1">
      <selection activeCell="E13" sqref="E13"/>
    </sheetView>
  </sheetViews>
  <sheetFormatPr defaultColWidth="8.796875" defaultRowHeight="15"/>
  <cols>
    <col min="1" max="1" width="3.3984375" style="0" customWidth="1"/>
    <col min="2" max="2" width="12.19921875" style="0" customWidth="1"/>
    <col min="3" max="3" width="9.8984375" style="0" customWidth="1"/>
    <col min="5" max="5" width="9.5" style="0" bestFit="1" customWidth="1"/>
    <col min="6" max="6" width="9.5" style="0" customWidth="1"/>
    <col min="8" max="8" width="9.59765625" style="0" customWidth="1"/>
    <col min="9" max="9" width="9.5" style="0" customWidth="1"/>
    <col min="10" max="10" width="9.69921875" style="0" customWidth="1"/>
    <col min="11" max="12" width="9.3984375" style="0" customWidth="1"/>
    <col min="13" max="14" width="9.59765625" style="0" customWidth="1"/>
  </cols>
  <sheetData>
    <row r="1" spans="1:4" ht="21.75" customHeight="1">
      <c r="A1" s="50" t="s">
        <v>19</v>
      </c>
      <c r="B1" s="50"/>
      <c r="C1" s="50"/>
      <c r="D1" s="50"/>
    </row>
    <row r="2" spans="1:4" ht="15.75">
      <c r="A2" s="50" t="s">
        <v>68</v>
      </c>
      <c r="B2" s="50"/>
      <c r="C2" s="50"/>
      <c r="D2" s="50"/>
    </row>
    <row r="4" spans="1:14" ht="30" customHeight="1">
      <c r="A4" s="37" t="s">
        <v>37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7.25">
      <c r="A5" s="38" t="s">
        <v>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ht="15">
      <c r="M6" t="s">
        <v>65</v>
      </c>
    </row>
    <row r="7" spans="1:14" ht="24" customHeight="1">
      <c r="A7" s="53" t="s">
        <v>100</v>
      </c>
      <c r="B7" s="53" t="s">
        <v>24</v>
      </c>
      <c r="C7" s="55" t="s">
        <v>51</v>
      </c>
      <c r="D7" s="56"/>
      <c r="E7" s="57"/>
      <c r="F7" s="55" t="s">
        <v>41</v>
      </c>
      <c r="G7" s="56"/>
      <c r="H7" s="57"/>
      <c r="I7" s="55" t="s">
        <v>42</v>
      </c>
      <c r="J7" s="56"/>
      <c r="K7" s="57"/>
      <c r="L7" s="55" t="s">
        <v>52</v>
      </c>
      <c r="M7" s="56"/>
      <c r="N7" s="57"/>
    </row>
    <row r="8" spans="1:14" ht="51" customHeight="1">
      <c r="A8" s="54"/>
      <c r="B8" s="54"/>
      <c r="C8" s="26" t="s">
        <v>38</v>
      </c>
      <c r="D8" s="26" t="s">
        <v>39</v>
      </c>
      <c r="E8" s="26" t="s">
        <v>40</v>
      </c>
      <c r="F8" s="26" t="s">
        <v>38</v>
      </c>
      <c r="G8" s="26" t="s">
        <v>39</v>
      </c>
      <c r="H8" s="26" t="s">
        <v>40</v>
      </c>
      <c r="I8" s="26" t="s">
        <v>38</v>
      </c>
      <c r="J8" s="26" t="s">
        <v>39</v>
      </c>
      <c r="K8" s="26" t="s">
        <v>40</v>
      </c>
      <c r="L8" s="26" t="s">
        <v>38</v>
      </c>
      <c r="M8" s="26" t="s">
        <v>39</v>
      </c>
      <c r="N8" s="26" t="s">
        <v>40</v>
      </c>
    </row>
    <row r="9" spans="1:14" s="8" customFormat="1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</row>
    <row r="10" spans="1:14" ht="45">
      <c r="A10" s="18">
        <v>1</v>
      </c>
      <c r="B10" s="28" t="s">
        <v>62</v>
      </c>
      <c r="C10" s="29">
        <f>'ss chi phi,sl'!D10</f>
        <v>17631628.42105263</v>
      </c>
      <c r="D10" s="29">
        <f>C10*10/100</f>
        <v>1763162.8421052631</v>
      </c>
      <c r="E10" s="29">
        <f>C10+D10</f>
        <v>19394791.263157893</v>
      </c>
      <c r="F10" s="29">
        <f>I10+L10-C10</f>
        <v>61626737.578947365</v>
      </c>
      <c r="G10" s="29">
        <f>F10*10/100</f>
        <v>6162673.757894737</v>
      </c>
      <c r="H10" s="29">
        <f>F10+G10</f>
        <v>67789411.3368421</v>
      </c>
      <c r="I10" s="29">
        <f>'ss chi phi,sl'!J10</f>
        <v>47556279</v>
      </c>
      <c r="J10" s="29">
        <f>I10*10/100</f>
        <v>4755627.9</v>
      </c>
      <c r="K10" s="29">
        <f>I10+J10</f>
        <v>52311906.9</v>
      </c>
      <c r="L10" s="29">
        <f>'ss chi phi,sl'!M10</f>
        <v>31702087</v>
      </c>
      <c r="M10" s="29">
        <f>L10*10/100</f>
        <v>3170208.7</v>
      </c>
      <c r="N10" s="29">
        <f>M10+L10</f>
        <v>34872295.7</v>
      </c>
    </row>
    <row r="11" spans="1:14" ht="30">
      <c r="A11" s="10">
        <v>2</v>
      </c>
      <c r="B11" s="16" t="s">
        <v>63</v>
      </c>
      <c r="C11" s="29">
        <f>'ss chi phi,sl'!D11</f>
        <v>0</v>
      </c>
      <c r="D11" s="29">
        <f>C11*10/100</f>
        <v>0</v>
      </c>
      <c r="E11" s="29">
        <f>C11+D11</f>
        <v>0</v>
      </c>
      <c r="F11" s="29">
        <f>I11+L11-C11</f>
        <v>21569241</v>
      </c>
      <c r="G11" s="29">
        <f>F11*10/100</f>
        <v>2156924.1</v>
      </c>
      <c r="H11" s="29">
        <f>F11+G11</f>
        <v>23726165.1</v>
      </c>
      <c r="I11" s="29">
        <f>'ss chi phi,sl'!J11</f>
        <v>0</v>
      </c>
      <c r="J11" s="29">
        <f>I11*10/100</f>
        <v>0</v>
      </c>
      <c r="K11" s="29">
        <f>I11+J11</f>
        <v>0</v>
      </c>
      <c r="L11" s="29">
        <f>'ss chi phi,sl'!M11</f>
        <v>21569241</v>
      </c>
      <c r="M11" s="29">
        <f>L11*10/100</f>
        <v>2156924.1</v>
      </c>
      <c r="N11" s="29">
        <f>M11+L11</f>
        <v>23726165.1</v>
      </c>
    </row>
    <row r="12" spans="1:14" ht="30">
      <c r="A12" s="10">
        <v>3</v>
      </c>
      <c r="B12" s="16" t="s">
        <v>64</v>
      </c>
      <c r="C12" s="29">
        <f>'ss chi phi,sl'!D12</f>
        <v>400000000</v>
      </c>
      <c r="D12" s="29">
        <f>C12*10/100</f>
        <v>40000000</v>
      </c>
      <c r="E12" s="29">
        <f>C12+D12</f>
        <v>440000000</v>
      </c>
      <c r="F12" s="29">
        <f>I12+L12-C12</f>
        <v>113075038</v>
      </c>
      <c r="G12" s="29">
        <f>F12*10/100</f>
        <v>11307503.8</v>
      </c>
      <c r="H12" s="29">
        <f>F12+G12</f>
        <v>124382541.8</v>
      </c>
      <c r="I12" s="29">
        <f>'ss chi phi,sl'!J12</f>
        <v>148581924</v>
      </c>
      <c r="J12" s="29">
        <f>I12*10/100</f>
        <v>14858192.4</v>
      </c>
      <c r="K12" s="29">
        <f>I12+J12</f>
        <v>163440116.4</v>
      </c>
      <c r="L12" s="29">
        <f>'ss chi phi,sl'!M12</f>
        <v>364493114</v>
      </c>
      <c r="M12" s="29">
        <f>L12*10/100</f>
        <v>36449311.4</v>
      </c>
      <c r="N12" s="29">
        <f>M12+L12</f>
        <v>400942425.4</v>
      </c>
    </row>
    <row r="13" spans="1:14" ht="30">
      <c r="A13" s="10">
        <v>4</v>
      </c>
      <c r="B13" s="16" t="s">
        <v>108</v>
      </c>
      <c r="C13" s="29">
        <f>'ss chi phi,sl'!D13</f>
        <v>0</v>
      </c>
      <c r="D13" s="29">
        <f>C13*10/100</f>
        <v>0</v>
      </c>
      <c r="E13" s="29">
        <f>C13+D13</f>
        <v>0</v>
      </c>
      <c r="F13" s="29">
        <f>I13+L13-C13</f>
        <v>500000</v>
      </c>
      <c r="G13" s="29">
        <f>F13*10/100</f>
        <v>50000</v>
      </c>
      <c r="H13" s="29">
        <f>F13+G13</f>
        <v>550000</v>
      </c>
      <c r="I13" s="29">
        <f>'ss chi phi,sl'!J13</f>
        <v>0</v>
      </c>
      <c r="J13" s="29">
        <f>I13*10/100</f>
        <v>0</v>
      </c>
      <c r="K13" s="29">
        <f>I13+J13</f>
        <v>0</v>
      </c>
      <c r="L13" s="29">
        <f>'ss chi phi,sl'!M13</f>
        <v>500000</v>
      </c>
      <c r="M13" s="29">
        <f>L13*10/100</f>
        <v>50000</v>
      </c>
      <c r="N13" s="29">
        <f>M13+L13</f>
        <v>550000</v>
      </c>
    </row>
    <row r="14" spans="1:14" s="8" customFormat="1" ht="30.75" customHeight="1">
      <c r="A14" s="13"/>
      <c r="B14" s="12" t="s">
        <v>67</v>
      </c>
      <c r="C14" s="36">
        <f aca="true" t="shared" si="0" ref="C14:N14">SUM(C10:C13)</f>
        <v>417631628.42105263</v>
      </c>
      <c r="D14" s="36">
        <f t="shared" si="0"/>
        <v>41763162.84210526</v>
      </c>
      <c r="E14" s="36">
        <f t="shared" si="0"/>
        <v>459394791.2631579</v>
      </c>
      <c r="F14" s="36">
        <f t="shared" si="0"/>
        <v>196771016.57894737</v>
      </c>
      <c r="G14" s="36">
        <f t="shared" si="0"/>
        <v>19677101.657894738</v>
      </c>
      <c r="H14" s="36">
        <f t="shared" si="0"/>
        <v>216448118.2368421</v>
      </c>
      <c r="I14" s="36">
        <f t="shared" si="0"/>
        <v>196138203</v>
      </c>
      <c r="J14" s="36">
        <f t="shared" si="0"/>
        <v>19613820.3</v>
      </c>
      <c r="K14" s="36">
        <f t="shared" si="0"/>
        <v>215752023.3</v>
      </c>
      <c r="L14" s="36">
        <f t="shared" si="0"/>
        <v>418264442</v>
      </c>
      <c r="M14" s="36">
        <f t="shared" si="0"/>
        <v>41826444.2</v>
      </c>
      <c r="N14" s="36">
        <f t="shared" si="0"/>
        <v>460090886.2</v>
      </c>
    </row>
    <row r="16" spans="11:14" ht="15.75">
      <c r="K16" s="41" t="s">
        <v>44</v>
      </c>
      <c r="L16" s="41"/>
      <c r="M16" s="41"/>
      <c r="N16" s="41"/>
    </row>
    <row r="17" spans="2:14" s="27" customFormat="1" ht="15.75" customHeight="1">
      <c r="B17" s="27" t="s">
        <v>34</v>
      </c>
      <c r="G17" s="50" t="s">
        <v>43</v>
      </c>
      <c r="H17" s="50"/>
      <c r="L17" s="50" t="s">
        <v>58</v>
      </c>
      <c r="M17" s="50"/>
      <c r="N17" s="50"/>
    </row>
  </sheetData>
  <mergeCells count="13">
    <mergeCell ref="G17:H17"/>
    <mergeCell ref="K16:N16"/>
    <mergeCell ref="L17:N17"/>
    <mergeCell ref="I7:K7"/>
    <mergeCell ref="L7:N7"/>
    <mergeCell ref="A1:D1"/>
    <mergeCell ref="A2:D2"/>
    <mergeCell ref="A4:N4"/>
    <mergeCell ref="A5:N5"/>
    <mergeCell ref="B7:B8"/>
    <mergeCell ref="A7:A8"/>
    <mergeCell ref="C7:E7"/>
    <mergeCell ref="F7:H7"/>
  </mergeCells>
  <printOptions/>
  <pageMargins left="0.5" right="0.2" top="0.4" bottom="0.61" header="0.22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1">
      <selection activeCell="A1" sqref="A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ht="13.5" thickBot="1"/>
    <row r="2" spans="1:3" ht="13.5" thickBot="1">
      <c r="A2" s="2" t="s">
        <v>61</v>
      </c>
      <c r="C2" s="2" t="s">
        <v>9</v>
      </c>
    </row>
    <row r="3" spans="1:3" ht="15">
      <c r="A3" s="3" t="s">
        <v>89</v>
      </c>
      <c r="C3"/>
    </row>
    <row r="4" spans="1:3" ht="15">
      <c r="A4" s="4" t="s">
        <v>90</v>
      </c>
      <c r="C4"/>
    </row>
    <row r="5" spans="1:3" ht="15">
      <c r="A5" s="5" t="s">
        <v>88</v>
      </c>
      <c r="C5"/>
    </row>
    <row r="6" spans="1:3" ht="15.75" thickBot="1">
      <c r="A6" s="6">
        <v>3</v>
      </c>
      <c r="C6"/>
    </row>
    <row r="7" ht="15">
      <c r="C7"/>
    </row>
    <row r="8" ht="15.75" thickBot="1">
      <c r="C8" s="14"/>
    </row>
    <row r="9" ht="13.5" thickBot="1">
      <c r="A9" s="2" t="s">
        <v>10</v>
      </c>
    </row>
    <row r="10" spans="1:3" ht="15.75" thickBot="1">
      <c r="A10"/>
      <c r="C10" s="2" t="s">
        <v>11</v>
      </c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 s="14"/>
    </row>
    <row r="21" ht="15.75" thickBot="1">
      <c r="A21"/>
    </row>
    <row r="22" spans="1:3" ht="15.75" thickBot="1">
      <c r="A22"/>
      <c r="C22" s="2" t="s">
        <v>12</v>
      </c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 s="14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 s="14"/>
      <c r="C35" s="14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thuha</cp:lastModifiedBy>
  <cp:lastPrinted>2008-01-24T22:27:49Z</cp:lastPrinted>
  <dcterms:created xsi:type="dcterms:W3CDTF">2006-01-01T04:37:08Z</dcterms:created>
  <dcterms:modified xsi:type="dcterms:W3CDTF">2008-03-10T09:29:22Z</dcterms:modified>
  <cp:category/>
  <cp:version/>
  <cp:contentType/>
  <cp:contentStatus/>
</cp:coreProperties>
</file>